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3"/>
  </bookViews>
  <sheets>
    <sheet name="Read me" sheetId="1" state="visible" r:id="rId3"/>
    <sheet name="Data" sheetId="2" state="visible" r:id="rId4"/>
    <sheet name="Settings" sheetId="3" state="visible" r:id="rId5"/>
    <sheet name="Dashboard" sheetId="4" state="visible" r:id="rId6"/>
  </sheets>
  <definedNames>
    <definedName function="false" hidden="false" localSheetId="3" name="_xlnm.Print_Area" vbProcedure="false">Dashboard!$A$1:$U$42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<sst xmlns="http://schemas.openxmlformats.org/spreadsheetml/2006/main" count="3083" uniqueCount="666">
  <si>
    <t xml:space="preserve">Sales and cash dashboard (demo)</t>
  </si>
  <si>
    <t xml:space="preserve">Fictional distributor, 600 orders in 2026. Built to show a dashboard that updates itself when data changes.</t>
  </si>
  <si>
    <t xml:space="preserve">How to use</t>
  </si>
  <si>
    <t xml:space="preserve">1. Paste new orders at the bottom of the table on 'Data' (columns A to I). Columns J to M calculate themselves.</t>
  </si>
  <si>
    <t xml:space="preserve">2. Change margins and monthly targets on 'Settings' (blue cells).</t>
  </si>
  <si>
    <t xml:space="preserve">3. On 'Dashboard', choose a region in the yellow cell C5. Every figure, table and chart follows.</t>
  </si>
  <si>
    <t xml:space="preserve">Legend</t>
  </si>
  <si>
    <t xml:space="preserve">Blue text = input you can change. Yellow fill = the selector. Black = formula (do not type over).</t>
  </si>
  <si>
    <t xml:space="preserve">Assumption: a single region's monthly target is the company target divided by 4.</t>
  </si>
  <si>
    <t xml:space="preserve">Order ID</t>
  </si>
  <si>
    <t xml:space="preserve">Order date</t>
  </si>
  <si>
    <t xml:space="preserve">Region</t>
  </si>
  <si>
    <t xml:space="preserve">Sales rep</t>
  </si>
  <si>
    <t xml:space="preserve">Category</t>
  </si>
  <si>
    <t xml:space="preserve">Units</t>
  </si>
  <si>
    <t xml:space="preserve">Unit price ($)</t>
  </si>
  <si>
    <t xml:space="preserve">Paid</t>
  </si>
  <si>
    <t xml:space="preserve">Days to pay</t>
  </si>
  <si>
    <t xml:space="preserve">Month</t>
  </si>
  <si>
    <t xml:space="preserve">Revenue ($)</t>
  </si>
  <si>
    <t xml:space="preserve">Cost ($)</t>
  </si>
  <si>
    <t xml:space="preserve">Gross profit ($)</t>
  </si>
  <si>
    <t xml:space="preserve">SO-10097</t>
  </si>
  <si>
    <t xml:space="preserve">North</t>
  </si>
  <si>
    <t xml:space="preserve">Liam Chen</t>
  </si>
  <si>
    <t xml:space="preserve">Packaging</t>
  </si>
  <si>
    <t xml:space="preserve">Yes</t>
  </si>
  <si>
    <t xml:space="preserve">SO-10349</t>
  </si>
  <si>
    <t xml:space="preserve">Fasteners</t>
  </si>
  <si>
    <t xml:space="preserve">SO-10489</t>
  </si>
  <si>
    <t xml:space="preserve">East</t>
  </si>
  <si>
    <t xml:space="preserve">Ella Novak</t>
  </si>
  <si>
    <t xml:space="preserve">Tools</t>
  </si>
  <si>
    <t xml:space="preserve">SO-10063</t>
  </si>
  <si>
    <t xml:space="preserve">Safety gear</t>
  </si>
  <si>
    <t xml:space="preserve">SO-10071</t>
  </si>
  <si>
    <t xml:space="preserve">West</t>
  </si>
  <si>
    <t xml:space="preserve">Owen Hart</t>
  </si>
  <si>
    <t xml:space="preserve">SO-10081</t>
  </si>
  <si>
    <t xml:space="preserve">Electrical</t>
  </si>
  <si>
    <t xml:space="preserve">SO-10201</t>
  </si>
  <si>
    <t xml:space="preserve">South</t>
  </si>
  <si>
    <t xml:space="preserve">Noah Reyes</t>
  </si>
  <si>
    <t xml:space="preserve">SO-10443</t>
  </si>
  <si>
    <t xml:space="preserve">SO-10138</t>
  </si>
  <si>
    <t xml:space="preserve">SO-10455</t>
  </si>
  <si>
    <t xml:space="preserve">SO-10166</t>
  </si>
  <si>
    <t xml:space="preserve">SO-10503</t>
  </si>
  <si>
    <t xml:space="preserve">SO-10075</t>
  </si>
  <si>
    <t xml:space="preserve">SO-10302</t>
  </si>
  <si>
    <t xml:space="preserve">SO-10415</t>
  </si>
  <si>
    <t xml:space="preserve">SO-10588</t>
  </si>
  <si>
    <t xml:space="preserve">SO-10236</t>
  </si>
  <si>
    <t xml:space="preserve">SO-10207</t>
  </si>
  <si>
    <t xml:space="preserve">SO-10553</t>
  </si>
  <si>
    <t xml:space="preserve">SO-10224</t>
  </si>
  <si>
    <t xml:space="preserve">SO-10096</t>
  </si>
  <si>
    <t xml:space="preserve">Maya Patel</t>
  </si>
  <si>
    <t xml:space="preserve">SO-10148</t>
  </si>
  <si>
    <t xml:space="preserve">SO-10331</t>
  </si>
  <si>
    <t xml:space="preserve">SO-10554</t>
  </si>
  <si>
    <t xml:space="preserve">Ava Brooks</t>
  </si>
  <si>
    <t xml:space="preserve">SO-10580</t>
  </si>
  <si>
    <t xml:space="preserve">SO-10345</t>
  </si>
  <si>
    <t xml:space="preserve">SO-10313</t>
  </si>
  <si>
    <t xml:space="preserve">SO-10413</t>
  </si>
  <si>
    <t xml:space="preserve">SO-10036</t>
  </si>
  <si>
    <t xml:space="preserve">SO-10258</t>
  </si>
  <si>
    <t xml:space="preserve">SO-10340</t>
  </si>
  <si>
    <t xml:space="preserve">SO-10378</t>
  </si>
  <si>
    <t xml:space="preserve">SO-10582</t>
  </si>
  <si>
    <t xml:space="preserve">No</t>
  </si>
  <si>
    <t xml:space="preserve">SO-10301</t>
  </si>
  <si>
    <t xml:space="preserve">SO-10600</t>
  </si>
  <si>
    <t xml:space="preserve">SO-10225</t>
  </si>
  <si>
    <t xml:space="preserve">SO-10390</t>
  </si>
  <si>
    <t xml:space="preserve">SO-10523</t>
  </si>
  <si>
    <t xml:space="preserve">SO-10057</t>
  </si>
  <si>
    <t xml:space="preserve">SO-10394</t>
  </si>
  <si>
    <t xml:space="preserve">SO-10492</t>
  </si>
  <si>
    <t xml:space="preserve">SO-10133</t>
  </si>
  <si>
    <t xml:space="preserve">SO-10205</t>
  </si>
  <si>
    <t xml:space="preserve">SO-10435</t>
  </si>
  <si>
    <t xml:space="preserve">SO-10569</t>
  </si>
  <si>
    <t xml:space="preserve">SO-10502</t>
  </si>
  <si>
    <t xml:space="preserve">SO-10068</t>
  </si>
  <si>
    <t xml:space="preserve">SO-10556</t>
  </si>
  <si>
    <t xml:space="preserve">SO-10180</t>
  </si>
  <si>
    <t xml:space="preserve">SO-10414</t>
  </si>
  <si>
    <t xml:space="preserve">SO-10431</t>
  </si>
  <si>
    <t xml:space="preserve">SO-10157</t>
  </si>
  <si>
    <t xml:space="preserve">SO-10184</t>
  </si>
  <si>
    <t xml:space="preserve">SO-10262</t>
  </si>
  <si>
    <t xml:space="preserve">SO-10369</t>
  </si>
  <si>
    <t xml:space="preserve">SO-10480</t>
  </si>
  <si>
    <t xml:space="preserve">SO-10290</t>
  </si>
  <si>
    <t xml:space="preserve">SO-10508</t>
  </si>
  <si>
    <t xml:space="preserve">SO-10278</t>
  </si>
  <si>
    <t xml:space="preserve">SO-10268</t>
  </si>
  <si>
    <t xml:space="preserve">SO-10271</t>
  </si>
  <si>
    <t xml:space="preserve">SO-10273</t>
  </si>
  <si>
    <t xml:space="preserve">SO-10481</t>
  </si>
  <si>
    <t xml:space="preserve">SO-10014</t>
  </si>
  <si>
    <t xml:space="preserve">SO-10040</t>
  </si>
  <si>
    <t xml:space="preserve">SO-10241</t>
  </si>
  <si>
    <t xml:space="preserve">SO-10528</t>
  </si>
  <si>
    <t xml:space="preserve">SO-10049</t>
  </si>
  <si>
    <t xml:space="preserve">SO-10549</t>
  </si>
  <si>
    <t xml:space="preserve">SO-10591</t>
  </si>
  <si>
    <t xml:space="preserve">SO-10128</t>
  </si>
  <si>
    <t xml:space="preserve">SO-10425</t>
  </si>
  <si>
    <t xml:space="preserve">SO-10106</t>
  </si>
  <si>
    <t xml:space="preserve">SO-10330</t>
  </si>
  <si>
    <t xml:space="preserve">SO-10539</t>
  </si>
  <si>
    <t xml:space="preserve">SO-10211</t>
  </si>
  <si>
    <t xml:space="preserve">SO-10491</t>
  </si>
  <si>
    <t xml:space="preserve">SO-10506</t>
  </si>
  <si>
    <t xml:space="preserve">SO-10448</t>
  </si>
  <si>
    <t xml:space="preserve">SO-10044</t>
  </si>
  <si>
    <t xml:space="preserve">SO-10052</t>
  </si>
  <si>
    <t xml:space="preserve">SO-10407</t>
  </si>
  <si>
    <t xml:space="preserve">SO-10090</t>
  </si>
  <si>
    <t xml:space="preserve">SO-10131</t>
  </si>
  <si>
    <t xml:space="preserve">SO-10209</t>
  </si>
  <si>
    <t xml:space="preserve">SO-10074</t>
  </si>
  <si>
    <t xml:space="preserve">SO-10134</t>
  </si>
  <si>
    <t xml:space="preserve">SO-10438</t>
  </si>
  <si>
    <t xml:space="preserve">SO-10151</t>
  </si>
  <si>
    <t xml:space="preserve">SO-10544</t>
  </si>
  <si>
    <t xml:space="preserve">SO-10585</t>
  </si>
  <si>
    <t xml:space="preserve">SO-10015</t>
  </si>
  <si>
    <t xml:space="preserve">SO-10104</t>
  </si>
  <si>
    <t xml:space="preserve">SO-10363</t>
  </si>
  <si>
    <t xml:space="preserve">SO-10514</t>
  </si>
  <si>
    <t xml:space="preserve">SO-10099</t>
  </si>
  <si>
    <t xml:space="preserve">SO-10114</t>
  </si>
  <si>
    <t xml:space="preserve">SO-10191</t>
  </si>
  <si>
    <t xml:space="preserve">SO-10562</t>
  </si>
  <si>
    <t xml:space="preserve">SO-10140</t>
  </si>
  <si>
    <t xml:space="preserve">SO-10371</t>
  </si>
  <si>
    <t xml:space="preserve">SO-10577</t>
  </si>
  <si>
    <t xml:space="preserve">SO-10279</t>
  </si>
  <si>
    <t xml:space="preserve">SO-10041</t>
  </si>
  <si>
    <t xml:space="preserve">SO-10158</t>
  </si>
  <si>
    <t xml:space="preserve">SO-10119</t>
  </si>
  <si>
    <t xml:space="preserve">SO-10132</t>
  </si>
  <si>
    <t xml:space="preserve">SO-10324</t>
  </si>
  <si>
    <t xml:space="preserve">SO-10572</t>
  </si>
  <si>
    <t xml:space="preserve">SO-10112</t>
  </si>
  <si>
    <t xml:space="preserve">SO-10141</t>
  </si>
  <si>
    <t xml:space="preserve">SO-10110</t>
  </si>
  <si>
    <t xml:space="preserve">SO-10346</t>
  </si>
  <si>
    <t xml:space="preserve">SO-10391</t>
  </si>
  <si>
    <t xml:space="preserve">SO-10485</t>
  </si>
  <si>
    <t xml:space="preserve">SO-10146</t>
  </si>
  <si>
    <t xml:space="preserve">SO-10466</t>
  </si>
  <si>
    <t xml:space="preserve">SO-10496</t>
  </si>
  <si>
    <t xml:space="preserve">SO-10575</t>
  </si>
  <si>
    <t xml:space="preserve">SO-10113</t>
  </si>
  <si>
    <t xml:space="preserve">SO-10287</t>
  </si>
  <si>
    <t xml:space="preserve">SO-10333</t>
  </si>
  <si>
    <t xml:space="preserve">SO-10019</t>
  </si>
  <si>
    <t xml:space="preserve">SO-10100</t>
  </si>
  <si>
    <t xml:space="preserve">SO-10354</t>
  </si>
  <si>
    <t xml:space="preserve">SO-10411</t>
  </si>
  <si>
    <t xml:space="preserve">SO-10120</t>
  </si>
  <si>
    <t xml:space="preserve">SO-10162</t>
  </si>
  <si>
    <t xml:space="preserve">SO-10420</t>
  </si>
  <si>
    <t xml:space="preserve">SO-10368</t>
  </si>
  <si>
    <t xml:space="preserve">SO-10277</t>
  </si>
  <si>
    <t xml:space="preserve">SO-10561</t>
  </si>
  <si>
    <t xml:space="preserve">SO-10216</t>
  </si>
  <si>
    <t xml:space="preserve">SO-10488</t>
  </si>
  <si>
    <t xml:space="preserve">SO-10079</t>
  </si>
  <si>
    <t xml:space="preserve">SO-10169</t>
  </si>
  <si>
    <t xml:space="preserve">SO-10402</t>
  </si>
  <si>
    <t xml:space="preserve">SO-10005</t>
  </si>
  <si>
    <t xml:space="preserve">SO-10524</t>
  </si>
  <si>
    <t xml:space="preserve">SO-10178</t>
  </si>
  <si>
    <t xml:space="preserve">SO-10243</t>
  </si>
  <si>
    <t xml:space="preserve">SO-10311</t>
  </si>
  <si>
    <t xml:space="preserve">SO-10017</t>
  </si>
  <si>
    <t xml:space="preserve">SO-10421</t>
  </si>
  <si>
    <t xml:space="preserve">SO-10433</t>
  </si>
  <si>
    <t xml:space="preserve">SO-10442</t>
  </si>
  <si>
    <t xml:space="preserve">SO-10418</t>
  </si>
  <si>
    <t xml:space="preserve">SO-10067</t>
  </si>
  <si>
    <t xml:space="preserve">SO-10196</t>
  </si>
  <si>
    <t xml:space="preserve">SO-10255</t>
  </si>
  <si>
    <t xml:space="preserve">SO-10416</t>
  </si>
  <si>
    <t xml:space="preserve">SO-10395</t>
  </si>
  <si>
    <t xml:space="preserve">SO-10423</t>
  </si>
  <si>
    <t xml:space="preserve">SO-10430</t>
  </si>
  <si>
    <t xml:space="preserve">SO-10518</t>
  </si>
  <si>
    <t xml:space="preserve">SO-10153</t>
  </si>
  <si>
    <t xml:space="preserve">SO-10222</t>
  </si>
  <si>
    <t xml:space="preserve">SO-10289</t>
  </si>
  <si>
    <t xml:space="preserve">SO-10284</t>
  </si>
  <si>
    <t xml:space="preserve">SO-10599</t>
  </si>
  <si>
    <t xml:space="preserve">SO-10566</t>
  </si>
  <si>
    <t xml:space="preserve">SO-10384</t>
  </si>
  <si>
    <t xml:space="preserve">SO-10172</t>
  </si>
  <si>
    <t xml:space="preserve">SO-10451</t>
  </si>
  <si>
    <t xml:space="preserve">SO-10149</t>
  </si>
  <si>
    <t xml:space="preserve">SO-10437</t>
  </si>
  <si>
    <t xml:space="preserve">SO-10253</t>
  </si>
  <si>
    <t xml:space="preserve">SO-10478</t>
  </si>
  <si>
    <t xml:space="preserve">SO-10581</t>
  </si>
  <si>
    <t xml:space="preserve">SO-10596</t>
  </si>
  <si>
    <t xml:space="preserve">SO-10144</t>
  </si>
  <si>
    <t xml:space="preserve">SO-10127</t>
  </si>
  <si>
    <t xml:space="preserve">SO-10239</t>
  </si>
  <si>
    <t xml:space="preserve">SO-10515</t>
  </si>
  <si>
    <t xml:space="preserve">SO-10595</t>
  </si>
  <si>
    <t xml:space="preserve">SO-10342</t>
  </si>
  <si>
    <t xml:space="preserve">SO-10578</t>
  </si>
  <si>
    <t xml:space="preserve">SO-10083</t>
  </si>
  <si>
    <t xml:space="preserve">SO-10276</t>
  </si>
  <si>
    <t xml:space="preserve">SO-10530</t>
  </si>
  <si>
    <t xml:space="preserve">SO-10293</t>
  </si>
  <si>
    <t xml:space="preserve">SO-10465</t>
  </si>
  <si>
    <t xml:space="preserve">SO-10487</t>
  </si>
  <si>
    <t xml:space="preserve">SO-10175</t>
  </si>
  <si>
    <t xml:space="preserve">SO-10472</t>
  </si>
  <si>
    <t xml:space="preserve">SO-10164</t>
  </si>
  <si>
    <t xml:space="preserve">SO-10256</t>
  </si>
  <si>
    <t xml:space="preserve">SO-10450</t>
  </si>
  <si>
    <t xml:space="preserve">SO-10564</t>
  </si>
  <si>
    <t xml:space="preserve">SO-10360</t>
  </si>
  <si>
    <t xml:space="preserve">SO-10124</t>
  </si>
  <si>
    <t xml:space="preserve">SO-10218</t>
  </si>
  <si>
    <t xml:space="preserve">SO-10232</t>
  </si>
  <si>
    <t xml:space="preserve">SO-10237</t>
  </si>
  <si>
    <t xml:space="preserve">SO-10339</t>
  </si>
  <si>
    <t xml:space="preserve">SO-10479</t>
  </si>
  <si>
    <t xml:space="preserve">SO-10095</t>
  </si>
  <si>
    <t xml:space="preserve">SO-10303</t>
  </si>
  <si>
    <t xml:space="preserve">SO-10467</t>
  </si>
  <si>
    <t xml:space="preserve">SO-10064</t>
  </si>
  <si>
    <t xml:space="preserve">SO-10238</t>
  </si>
  <si>
    <t xml:space="preserve">SO-10275</t>
  </si>
  <si>
    <t xml:space="preserve">SO-10545</t>
  </si>
  <si>
    <t xml:space="preserve">SO-10107</t>
  </si>
  <si>
    <t xml:space="preserve">SO-10161</t>
  </si>
  <si>
    <t xml:space="preserve">SO-10261</t>
  </si>
  <si>
    <t xml:space="preserve">SO-10098</t>
  </si>
  <si>
    <t xml:space="preserve">SO-10543</t>
  </si>
  <si>
    <t xml:space="preserve">SO-10550</t>
  </si>
  <si>
    <t xml:space="preserve">SO-10028</t>
  </si>
  <si>
    <t xml:space="preserve">SO-10380</t>
  </si>
  <si>
    <t xml:space="preserve">SO-10501</t>
  </si>
  <si>
    <t xml:space="preserve">SO-10155</t>
  </si>
  <si>
    <t xml:space="preserve">SO-10168</t>
  </si>
  <si>
    <t xml:space="preserve">SO-10195</t>
  </si>
  <si>
    <t xml:space="preserve">SO-10296</t>
  </si>
  <si>
    <t xml:space="preserve">SO-10334</t>
  </si>
  <si>
    <t xml:space="preserve">SO-10385</t>
  </si>
  <si>
    <t xml:space="preserve">SO-10092</t>
  </si>
  <si>
    <t xml:space="preserve">SO-10587</t>
  </si>
  <si>
    <t xml:space="preserve">SO-10145</t>
  </si>
  <si>
    <t xml:space="preserve">SO-10246</t>
  </si>
  <si>
    <t xml:space="preserve">SO-10254</t>
  </si>
  <si>
    <t xml:space="preserve">SO-10292</t>
  </si>
  <si>
    <t xml:space="preserve">SO-10072</t>
  </si>
  <si>
    <t xml:space="preserve">SO-10381</t>
  </si>
  <si>
    <t xml:space="preserve">SO-10388</t>
  </si>
  <si>
    <t xml:space="preserve">SO-10197</t>
  </si>
  <si>
    <t xml:space="preserve">SO-10252</t>
  </si>
  <si>
    <t xml:space="preserve">SO-10270</t>
  </si>
  <si>
    <t xml:space="preserve">SO-10495</t>
  </si>
  <si>
    <t xml:space="preserve">SO-10018</t>
  </si>
  <si>
    <t xml:space="preserve">SO-10055</t>
  </si>
  <si>
    <t xml:space="preserve">SO-10053</t>
  </si>
  <si>
    <t xml:space="preserve">SO-10174</t>
  </si>
  <si>
    <t xml:space="preserve">SO-10439</t>
  </si>
  <si>
    <t xml:space="preserve">SO-10555</t>
  </si>
  <si>
    <t xml:space="preserve">SO-10050</t>
  </si>
  <si>
    <t xml:space="preserve">SO-10412</t>
  </si>
  <si>
    <t xml:space="preserve">SO-10244</t>
  </si>
  <si>
    <t xml:space="preserve">SO-10118</t>
  </si>
  <si>
    <t xml:space="preserve">SO-10344</t>
  </si>
  <si>
    <t xml:space="preserve">SO-10102</t>
  </si>
  <si>
    <t xml:space="preserve">SO-10199</t>
  </si>
  <si>
    <t xml:space="preserve">SO-10343</t>
  </si>
  <si>
    <t xml:space="preserve">SO-10541</t>
  </si>
  <si>
    <t xml:space="preserve">SO-10013</t>
  </si>
  <si>
    <t xml:space="preserve">SO-10247</t>
  </si>
  <si>
    <t xml:space="preserve">SO-10187</t>
  </si>
  <si>
    <t xml:space="preserve">SO-10248</t>
  </si>
  <si>
    <t xml:space="preserve">SO-10056</t>
  </si>
  <si>
    <t xml:space="preserve">SO-10392</t>
  </si>
  <si>
    <t xml:space="preserve">SO-10459</t>
  </si>
  <si>
    <t xml:space="preserve">SO-10227</t>
  </si>
  <si>
    <t xml:space="preserve">SO-10126</t>
  </si>
  <si>
    <t xml:space="preserve">SO-10183</t>
  </si>
  <si>
    <t xml:space="preserve">SO-10160</t>
  </si>
  <si>
    <t xml:space="preserve">SO-10366</t>
  </si>
  <si>
    <t xml:space="preserve">SO-10429</t>
  </si>
  <si>
    <t xml:space="preserve">SO-10509</t>
  </si>
  <si>
    <t xml:space="preserve">SO-10198</t>
  </si>
  <si>
    <t xml:space="preserve">SO-10406</t>
  </si>
  <si>
    <t xml:space="preserve">SO-10163</t>
  </si>
  <si>
    <t xml:space="preserve">SO-10347</t>
  </si>
  <si>
    <t xml:space="preserve">SO-10361</t>
  </si>
  <si>
    <t xml:space="preserve">SO-10059</t>
  </si>
  <si>
    <t xml:space="preserve">SO-10471</t>
  </si>
  <si>
    <t xml:space="preserve">SO-10250</t>
  </si>
  <si>
    <t xml:space="preserve">SO-10082</t>
  </si>
  <si>
    <t xml:space="preserve">SO-10436</t>
  </si>
  <si>
    <t xml:space="preserve">SO-10341</t>
  </si>
  <si>
    <t xml:space="preserve">SO-10001</t>
  </si>
  <si>
    <t xml:space="preserve">SO-10312</t>
  </si>
  <si>
    <t xml:space="preserve">SO-10475</t>
  </si>
  <si>
    <t xml:space="preserve">SO-10527</t>
  </si>
  <si>
    <t xml:space="preserve">SO-10563</t>
  </si>
  <si>
    <t xml:space="preserve">SO-10445</t>
  </si>
  <si>
    <t xml:space="preserve">SO-10396</t>
  </si>
  <si>
    <t xml:space="preserve">SO-10547</t>
  </si>
  <si>
    <t xml:space="preserve">SO-10398</t>
  </si>
  <si>
    <t xml:space="preserve">SO-10469</t>
  </si>
  <si>
    <t xml:space="preserve">SO-10558</t>
  </si>
  <si>
    <t xml:space="preserve">SO-10048</t>
  </si>
  <si>
    <t xml:space="preserve">SO-10267</t>
  </si>
  <si>
    <t xml:space="preserve">SO-10373</t>
  </si>
  <si>
    <t xml:space="preserve">SO-10011</t>
  </si>
  <si>
    <t xml:space="preserve">SO-10021</t>
  </si>
  <si>
    <t xml:space="preserve">SO-10456</t>
  </si>
  <si>
    <t xml:space="preserve">SO-10552</t>
  </si>
  <si>
    <t xml:space="preserve">SO-10584</t>
  </si>
  <si>
    <t xml:space="preserve">SO-10557</t>
  </si>
  <si>
    <t xml:space="preserve">SO-10228</t>
  </si>
  <si>
    <t xml:space="preserve">SO-10249</t>
  </si>
  <si>
    <t xml:space="preserve">SO-10356</t>
  </si>
  <si>
    <t xml:space="preserve">SO-10030</t>
  </si>
  <si>
    <t xml:space="preserve">SO-10193</t>
  </si>
  <si>
    <t xml:space="preserve">SO-10327</t>
  </si>
  <si>
    <t xml:space="preserve">SO-10403</t>
  </si>
  <si>
    <t xml:space="preserve">SO-10517</t>
  </si>
  <si>
    <t xml:space="preserve">SO-10212</t>
  </si>
  <si>
    <t xml:space="preserve">SO-10519</t>
  </si>
  <si>
    <t xml:space="preserve">SO-10213</t>
  </si>
  <si>
    <t xml:space="preserve">SO-10326</t>
  </si>
  <si>
    <t xml:space="preserve">SO-10427</t>
  </si>
  <si>
    <t xml:space="preserve">SO-10447</t>
  </si>
  <si>
    <t xml:space="preserve">SO-10535</t>
  </si>
  <si>
    <t xml:space="preserve">SO-10598</t>
  </si>
  <si>
    <t xml:space="preserve">SO-10281</t>
  </si>
  <si>
    <t xml:space="preserve">SO-10400</t>
  </si>
  <si>
    <t xml:space="preserve">SO-10408</t>
  </si>
  <si>
    <t xml:space="preserve">SO-10417</t>
  </si>
  <si>
    <t xml:space="preserve">SO-10084</t>
  </si>
  <si>
    <t xml:space="preserve">SO-10159</t>
  </si>
  <si>
    <t xml:space="preserve">SO-10117</t>
  </si>
  <si>
    <t xml:space="preserve">SO-10440</t>
  </si>
  <si>
    <t xml:space="preserve">SO-10115</t>
  </si>
  <si>
    <t xml:space="preserve">SO-10497</t>
  </si>
  <si>
    <t xml:space="preserve">SO-10377</t>
  </si>
  <si>
    <t xml:space="preserve">SO-10006</t>
  </si>
  <si>
    <t xml:space="preserve">SO-10130</t>
  </si>
  <si>
    <t xml:space="preserve">SO-10264</t>
  </si>
  <si>
    <t xml:space="preserve">SO-10266</t>
  </si>
  <si>
    <t xml:space="preserve">SO-10070</t>
  </si>
  <si>
    <t xml:space="preserve">SO-10116</t>
  </si>
  <si>
    <t xml:space="preserve">SO-10516</t>
  </si>
  <si>
    <t xml:space="preserve">SO-10374</t>
  </si>
  <si>
    <t xml:space="preserve">SO-10462</t>
  </si>
  <si>
    <t xml:space="preserve">SO-10093</t>
  </si>
  <si>
    <t xml:space="preserve">SO-10470</t>
  </si>
  <si>
    <t xml:space="preserve">SO-10542</t>
  </si>
  <si>
    <t xml:space="preserve">SO-10251</t>
  </si>
  <si>
    <t xml:space="preserve">SO-10531</t>
  </si>
  <si>
    <t xml:space="preserve">SO-10032</t>
  </si>
  <si>
    <t xml:space="preserve">SO-10101</t>
  </si>
  <si>
    <t xml:space="preserve">SO-10594</t>
  </si>
  <si>
    <t xml:space="preserve">SO-10424</t>
  </si>
  <si>
    <t xml:space="preserve">SO-10559</t>
  </si>
  <si>
    <t xml:space="preserve">SO-10208</t>
  </si>
  <si>
    <t xml:space="preserve">SO-10483</t>
  </si>
  <si>
    <t xml:space="preserve">SO-10511</t>
  </si>
  <si>
    <t xml:space="preserve">SO-10332</t>
  </si>
  <si>
    <t xml:space="preserve">SO-10046</t>
  </si>
  <si>
    <t xml:space="preserve">SO-10322</t>
  </si>
  <si>
    <t xml:space="preserve">SO-10066</t>
  </si>
  <si>
    <t xml:space="preserve">SO-10230</t>
  </si>
  <si>
    <t xml:space="preserve">SO-10291</t>
  </si>
  <si>
    <t xml:space="preserve">SO-10376</t>
  </si>
  <si>
    <t xml:space="preserve">SO-10047</t>
  </si>
  <si>
    <t xml:space="preserve">SO-10537</t>
  </si>
  <si>
    <t xml:space="preserve">SO-10060</t>
  </si>
  <si>
    <t xml:space="preserve">SO-10089</t>
  </si>
  <si>
    <t xml:space="preserve">SO-10288</t>
  </si>
  <si>
    <t xml:space="preserve">SO-10405</t>
  </si>
  <si>
    <t xml:space="preserve">SO-10460</t>
  </si>
  <si>
    <t xml:space="preserve">SO-10452</t>
  </si>
  <si>
    <t xml:space="preserve">SO-10532</t>
  </si>
  <si>
    <t xml:space="preserve">SO-10269</t>
  </si>
  <si>
    <t xml:space="preserve">SO-10185</t>
  </si>
  <si>
    <t xml:space="preserve">SO-10307</t>
  </si>
  <si>
    <t xml:space="preserve">SO-10320</t>
  </si>
  <si>
    <t xml:space="preserve">SO-10137</t>
  </si>
  <si>
    <t xml:space="preserve">SO-10493</t>
  </si>
  <si>
    <t xml:space="preserve">SO-10125</t>
  </si>
  <si>
    <t xml:space="preserve">SO-10351</t>
  </si>
  <si>
    <t xml:space="preserve">SO-10203</t>
  </si>
  <si>
    <t xml:space="preserve">SO-10038</t>
  </si>
  <si>
    <t xml:space="preserve">SO-10105</t>
  </si>
  <si>
    <t xml:space="preserve">SO-10233</t>
  </si>
  <si>
    <t xml:space="preserve">SO-10003</t>
  </si>
  <si>
    <t xml:space="preserve">SO-10352</t>
  </si>
  <si>
    <t xml:space="preserve">SO-10500</t>
  </si>
  <si>
    <t xml:space="preserve">SO-10007</t>
  </si>
  <si>
    <t xml:space="preserve">SO-10091</t>
  </si>
  <si>
    <t xml:space="preserve">SO-10086</t>
  </si>
  <si>
    <t xml:space="preserve">SO-10215</t>
  </si>
  <si>
    <t xml:space="preserve">SO-10061</t>
  </si>
  <si>
    <t xml:space="preserve">SO-10272</t>
  </si>
  <si>
    <t xml:space="preserve">SO-10194</t>
  </si>
  <si>
    <t xml:space="preserve">SO-10458</t>
  </si>
  <si>
    <t xml:space="preserve">SO-10304</t>
  </si>
  <si>
    <t xml:space="preserve">SO-10383</t>
  </si>
  <si>
    <t xml:space="preserve">SO-10464</t>
  </si>
  <si>
    <t xml:space="preserve">SO-10565</t>
  </si>
  <si>
    <t xml:space="preserve">SO-10150</t>
  </si>
  <si>
    <t xml:space="preserve">SO-10274</t>
  </si>
  <si>
    <t xml:space="preserve">SO-10336</t>
  </si>
  <si>
    <t xml:space="preserve">SO-10393</t>
  </si>
  <si>
    <t xml:space="preserve">SO-10058</t>
  </si>
  <si>
    <t xml:space="preserve">SO-10009</t>
  </si>
  <si>
    <t xml:space="preserve">SO-10410</t>
  </si>
  <si>
    <t xml:space="preserve">SO-10078</t>
  </si>
  <si>
    <t xml:space="preserve">SO-10087</t>
  </si>
  <si>
    <t xml:space="preserve">SO-10165</t>
  </si>
  <si>
    <t xml:space="preserve">SO-10490</t>
  </si>
  <si>
    <t xml:space="preserve">SO-10315</t>
  </si>
  <si>
    <t xml:space="preserve">SO-10154</t>
  </si>
  <si>
    <t xml:space="preserve">SO-10382</t>
  </si>
  <si>
    <t xml:space="preserve">SO-10139</t>
  </si>
  <si>
    <t xml:space="preserve">SO-10386</t>
  </si>
  <si>
    <t xml:space="preserve">SO-10033</t>
  </si>
  <si>
    <t xml:space="preserve">SO-10024</t>
  </si>
  <si>
    <t xml:space="preserve">SO-10223</t>
  </si>
  <si>
    <t xml:space="preserve">SO-10111</t>
  </si>
  <si>
    <t xml:space="preserve">SO-10265</t>
  </si>
  <si>
    <t xml:space="preserve">SO-10362</t>
  </si>
  <si>
    <t xml:space="preserve">SO-10397</t>
  </si>
  <si>
    <t xml:space="preserve">SO-10375</t>
  </si>
  <si>
    <t xml:space="preserve">SO-10029</t>
  </si>
  <si>
    <t xml:space="preserve">SO-10088</t>
  </si>
  <si>
    <t xml:space="preserve">SO-10012</t>
  </si>
  <si>
    <t xml:space="preserve">SO-10226</t>
  </si>
  <si>
    <t xml:space="preserve">SO-10513</t>
  </si>
  <si>
    <t xml:space="preserve">SO-10171</t>
  </si>
  <si>
    <t xml:space="preserve">SO-10025</t>
  </si>
  <si>
    <t xml:space="preserve">SO-10214</t>
  </si>
  <si>
    <t xml:space="preserve">SO-10031</t>
  </si>
  <si>
    <t xml:space="preserve">SO-10142</t>
  </si>
  <si>
    <t xml:space="preserve">SO-10108</t>
  </si>
  <si>
    <t xml:space="preserve">SO-10010</t>
  </si>
  <si>
    <t xml:space="preserve">SO-10389</t>
  </si>
  <si>
    <t xml:space="preserve">SO-10073</t>
  </si>
  <si>
    <t xml:space="preserve">SO-10167</t>
  </si>
  <si>
    <t xml:space="preserve">SO-10188</t>
  </si>
  <si>
    <t xml:space="preserve">SO-10235</t>
  </si>
  <si>
    <t xml:space="preserve">SO-10567</t>
  </si>
  <si>
    <t xml:space="preserve">SO-10189</t>
  </si>
  <si>
    <t xml:space="preserve">SO-10428</t>
  </si>
  <si>
    <t xml:space="preserve">SO-10192</t>
  </si>
  <si>
    <t xml:space="preserve">SO-10422</t>
  </si>
  <si>
    <t xml:space="preserve">SO-10404</t>
  </si>
  <si>
    <t xml:space="preserve">SO-10002</t>
  </si>
  <si>
    <t xml:space="preserve">SO-10319</t>
  </si>
  <si>
    <t xml:space="preserve">SO-10353</t>
  </si>
  <si>
    <t xml:space="preserve">SO-10298</t>
  </si>
  <si>
    <t xml:space="preserve">SO-10446</t>
  </si>
  <si>
    <t xml:space="preserve">SO-10122</t>
  </si>
  <si>
    <t xml:space="preserve">SO-10283</t>
  </si>
  <si>
    <t xml:space="preserve">SO-10318</t>
  </si>
  <si>
    <t xml:space="preserve">SO-10520</t>
  </si>
  <si>
    <t xml:space="preserve">SO-10206</t>
  </si>
  <si>
    <t xml:space="preserve">SO-10306</t>
  </si>
  <si>
    <t xml:space="preserve">SO-10453</t>
  </si>
  <si>
    <t xml:space="preserve">SO-10579</t>
  </si>
  <si>
    <t xml:space="preserve">SO-10449</t>
  </si>
  <si>
    <t xml:space="preserve">SO-10521</t>
  </si>
  <si>
    <t xml:space="preserve">SO-10486</t>
  </si>
  <si>
    <t xml:space="preserve">SO-10210</t>
  </si>
  <si>
    <t xml:space="preserve">SO-10026</t>
  </si>
  <si>
    <t xml:space="preserve">SO-10534</t>
  </si>
  <si>
    <t xml:space="preserve">SO-10027</t>
  </si>
  <si>
    <t xml:space="preserve">SO-10498</t>
  </si>
  <si>
    <t xml:space="preserve">SO-10314</t>
  </si>
  <si>
    <t xml:space="preserve">SO-10586</t>
  </si>
  <si>
    <t xml:space="preserve">SO-10037</t>
  </si>
  <si>
    <t xml:space="preserve">SO-10364</t>
  </si>
  <si>
    <t xml:space="preserve">SO-10299</t>
  </si>
  <si>
    <t xml:space="preserve">SO-10355</t>
  </si>
  <si>
    <t xml:space="preserve">SO-10409</t>
  </si>
  <si>
    <t xml:space="preserve">SO-10300</t>
  </si>
  <si>
    <t xml:space="preserve">SO-10359</t>
  </si>
  <si>
    <t xml:space="preserve">SO-10441</t>
  </si>
  <si>
    <t xml:space="preserve">SO-10016</t>
  </si>
  <si>
    <t xml:space="preserve">SO-10077</t>
  </si>
  <si>
    <t xml:space="preserve">SO-10468</t>
  </si>
  <si>
    <t xml:space="preserve">SO-10123</t>
  </si>
  <si>
    <t xml:space="preserve">SO-10379</t>
  </si>
  <si>
    <t xml:space="preserve">SO-10221</t>
  </si>
  <si>
    <t xml:space="preserve">SO-10522</t>
  </si>
  <si>
    <t xml:space="preserve">SO-10574</t>
  </si>
  <si>
    <t xml:space="preserve">SO-10573</t>
  </si>
  <si>
    <t xml:space="preserve">SO-10280</t>
  </si>
  <si>
    <t xml:space="preserve">SO-10387</t>
  </si>
  <si>
    <t xml:space="preserve">SO-10186</t>
  </si>
  <si>
    <t xml:space="preserve">SO-10348</t>
  </si>
  <si>
    <t xml:space="preserve">SO-10568</t>
  </si>
  <si>
    <t xml:space="preserve">SO-10051</t>
  </si>
  <si>
    <t xml:space="preserve">SO-10177</t>
  </si>
  <si>
    <t xml:space="preserve">SO-10308</t>
  </si>
  <si>
    <t xml:space="preserve">SO-10094</t>
  </si>
  <si>
    <t xml:space="preserve">SO-10551</t>
  </si>
  <si>
    <t xml:space="preserve">SO-10004</t>
  </si>
  <si>
    <t xml:space="preserve">SO-10548</t>
  </si>
  <si>
    <t xml:space="preserve">SO-10147</t>
  </si>
  <si>
    <t xml:space="preserve">SO-10328</t>
  </si>
  <si>
    <t xml:space="preserve">SO-10507</t>
  </si>
  <si>
    <t xml:space="preserve">SO-10229</t>
  </si>
  <si>
    <t xml:space="preserve">SO-10329</t>
  </si>
  <si>
    <t xml:space="preserve">SO-10510</t>
  </si>
  <si>
    <t xml:space="preserve">SO-10529</t>
  </si>
  <si>
    <t xml:space="preserve">SO-10457</t>
  </si>
  <si>
    <t xml:space="preserve">SO-10546</t>
  </si>
  <si>
    <t xml:space="preserve">SO-10257</t>
  </si>
  <si>
    <t xml:space="preserve">SO-10463</t>
  </si>
  <si>
    <t xml:space="preserve">SO-10476</t>
  </si>
  <si>
    <t xml:space="preserve">SO-10297</t>
  </si>
  <si>
    <t xml:space="preserve">SO-10109</t>
  </si>
  <si>
    <t xml:space="preserve">SO-10259</t>
  </si>
  <si>
    <t xml:space="preserve">SO-10023</t>
  </si>
  <si>
    <t xml:space="preserve">SO-10370</t>
  </si>
  <si>
    <t xml:space="preserve">SO-10042</t>
  </si>
  <si>
    <t xml:space="preserve">SO-10121</t>
  </si>
  <si>
    <t xml:space="preserve">SO-10245</t>
  </si>
  <si>
    <t xml:space="preserve">SO-10039</t>
  </si>
  <si>
    <t xml:space="preserve">SO-10217</t>
  </si>
  <si>
    <t xml:space="preserve">SO-10231</t>
  </si>
  <si>
    <t xml:space="preserve">SO-10242</t>
  </si>
  <si>
    <t xml:space="preserve">SO-10372</t>
  </si>
  <si>
    <t xml:space="preserve">SO-10170</t>
  </si>
  <si>
    <t xml:space="preserve">SO-10325</t>
  </si>
  <si>
    <t xml:space="preserve">SO-10022</t>
  </si>
  <si>
    <t xml:space="preserve">SO-10367</t>
  </si>
  <si>
    <t xml:space="preserve">SO-10143</t>
  </si>
  <si>
    <t xml:space="preserve">SO-10054</t>
  </si>
  <si>
    <t xml:space="preserve">SO-10204</t>
  </si>
  <si>
    <t xml:space="preserve">SO-10295</t>
  </si>
  <si>
    <t xml:space="preserve">SO-10190</t>
  </si>
  <si>
    <t xml:space="preserve">SO-10525</t>
  </si>
  <si>
    <t xml:space="preserve">SO-10176</t>
  </si>
  <si>
    <t xml:space="preserve">SO-10337</t>
  </si>
  <si>
    <t xml:space="preserve">SO-10182</t>
  </si>
  <si>
    <t xml:space="preserve">SO-10020</t>
  </si>
  <si>
    <t xml:space="preserve">SO-10294</t>
  </si>
  <si>
    <t xml:space="preserve">SO-10401</t>
  </si>
  <si>
    <t xml:space="preserve">SO-10085</t>
  </si>
  <si>
    <t xml:space="preserve">SO-10219</t>
  </si>
  <si>
    <t xml:space="preserve">SO-10477</t>
  </si>
  <si>
    <t xml:space="preserve">SO-10434</t>
  </si>
  <si>
    <t xml:space="preserve">SO-10590</t>
  </si>
  <si>
    <t xml:space="preserve">SO-10045</t>
  </si>
  <si>
    <t xml:space="preserve">SO-10310</t>
  </si>
  <si>
    <t xml:space="preserve">SO-10323</t>
  </si>
  <si>
    <t xml:space="preserve">SO-10419</t>
  </si>
  <si>
    <t xml:space="preserve">SO-10592</t>
  </si>
  <si>
    <t xml:space="preserve">SO-10035</t>
  </si>
  <si>
    <t xml:space="preserve">SO-10316</t>
  </si>
  <si>
    <t xml:space="preserve">SO-10526</t>
  </si>
  <si>
    <t xml:space="preserve">SO-10597</t>
  </si>
  <si>
    <t xml:space="preserve">SO-10129</t>
  </si>
  <si>
    <t xml:space="preserve">SO-10365</t>
  </si>
  <si>
    <t xml:space="preserve">SO-10583</t>
  </si>
  <si>
    <t xml:space="preserve">SO-10034</t>
  </si>
  <si>
    <t xml:space="preserve">SO-10065</t>
  </si>
  <si>
    <t xml:space="preserve">SO-10426</t>
  </si>
  <si>
    <t xml:space="preserve">SO-10473</t>
  </si>
  <si>
    <t xml:space="preserve">SO-10135</t>
  </si>
  <si>
    <t xml:space="preserve">SO-10444</t>
  </si>
  <si>
    <t xml:space="preserve">SO-10474</t>
  </si>
  <si>
    <t xml:space="preserve">SO-10494</t>
  </si>
  <si>
    <t xml:space="preserve">SO-10512</t>
  </si>
  <si>
    <t xml:space="preserve">SO-10136</t>
  </si>
  <si>
    <t xml:space="preserve">SO-10202</t>
  </si>
  <si>
    <t xml:space="preserve">SO-10260</t>
  </si>
  <si>
    <t xml:space="preserve">SO-10062</t>
  </si>
  <si>
    <t xml:space="preserve">SO-10220</t>
  </si>
  <si>
    <t xml:space="preserve">SO-10357</t>
  </si>
  <si>
    <t xml:space="preserve">SO-10399</t>
  </si>
  <si>
    <t xml:space="preserve">SO-10533</t>
  </si>
  <si>
    <t xml:space="preserve">SO-10570</t>
  </si>
  <si>
    <t xml:space="preserve">SO-10076</t>
  </si>
  <si>
    <t xml:space="preserve">SO-10263</t>
  </si>
  <si>
    <t xml:space="preserve">SO-10305</t>
  </si>
  <si>
    <t xml:space="preserve">SO-10576</t>
  </si>
  <si>
    <t xml:space="preserve">SO-10156</t>
  </si>
  <si>
    <t xml:space="preserve">SO-10504</t>
  </si>
  <si>
    <t xml:space="preserve">SO-10540</t>
  </si>
  <si>
    <t xml:space="preserve">SO-10350</t>
  </si>
  <si>
    <t xml:space="preserve">SO-10432</t>
  </si>
  <si>
    <t xml:space="preserve">SO-10069</t>
  </si>
  <si>
    <t xml:space="preserve">SO-10505</t>
  </si>
  <si>
    <t xml:space="preserve">SO-10499</t>
  </si>
  <si>
    <t xml:space="preserve">SO-10589</t>
  </si>
  <si>
    <t xml:space="preserve">SO-10152</t>
  </si>
  <si>
    <t xml:space="preserve">SO-10309</t>
  </si>
  <si>
    <t xml:space="preserve">SO-10317</t>
  </si>
  <si>
    <t xml:space="preserve">SO-10321</t>
  </si>
  <si>
    <t xml:space="preserve">SO-10200</t>
  </si>
  <si>
    <t xml:space="preserve">SO-10454</t>
  </si>
  <si>
    <t xml:space="preserve">SO-10484</t>
  </si>
  <si>
    <t xml:space="preserve">SO-10593</t>
  </si>
  <si>
    <t xml:space="preserve">SO-10008</t>
  </si>
  <si>
    <t xml:space="preserve">SO-10043</t>
  </si>
  <si>
    <t xml:space="preserve">SO-10285</t>
  </si>
  <si>
    <t xml:space="preserve">SO-10358</t>
  </si>
  <si>
    <t xml:space="preserve">SO-10179</t>
  </si>
  <si>
    <t xml:space="preserve">SO-10286</t>
  </si>
  <si>
    <t xml:space="preserve">SO-10080</t>
  </si>
  <si>
    <t xml:space="preserve">SO-10103</t>
  </si>
  <si>
    <t xml:space="preserve">SO-10335</t>
  </si>
  <si>
    <t xml:space="preserve">SO-10338</t>
  </si>
  <si>
    <t xml:space="preserve">SO-10482</t>
  </si>
  <si>
    <t xml:space="preserve">SO-10234</t>
  </si>
  <si>
    <t xml:space="preserve">SO-10240</t>
  </si>
  <si>
    <t xml:space="preserve">SO-10560</t>
  </si>
  <si>
    <t xml:space="preserve">SO-10571</t>
  </si>
  <si>
    <t xml:space="preserve">SO-10173</t>
  </si>
  <si>
    <t xml:space="preserve">SO-10181</t>
  </si>
  <si>
    <t xml:space="preserve">SO-10282</t>
  </si>
  <si>
    <t xml:space="preserve">SO-10461</t>
  </si>
  <si>
    <t xml:space="preserve">SO-10536</t>
  </si>
  <si>
    <t xml:space="preserve">SO-10538</t>
  </si>
  <si>
    <t xml:space="preserve">Settings (blue cells are inputs you can change)</t>
  </si>
  <si>
    <t xml:space="preserve">Product margin by category</t>
  </si>
  <si>
    <t xml:space="preserve">Monthly revenue target ($)</t>
  </si>
  <si>
    <t xml:space="preserve">Gross margin</t>
  </si>
  <si>
    <t xml:space="preserve">Target ($)</t>
  </si>
  <si>
    <t xml:space="preserve">Source: demo assumptions for a fictional distributor (not real company data).</t>
  </si>
  <si>
    <t xml:space="preserve">Sales and cash dashboard 2026</t>
  </si>
  <si>
    <t xml:space="preserve">Harbor Supply Co. (fictional demo data). Pick a region in C5; everything below updates.</t>
  </si>
  <si>
    <t xml:space="preserve">All</t>
  </si>
  <si>
    <t xml:space="preserve">&lt;- choose All, North, South, East or West</t>
  </si>
  <si>
    <t xml:space="preserve">Key figures</t>
  </si>
  <si>
    <t xml:space="preserve">By month</t>
  </si>
  <si>
    <t xml:space="preserve">Revenue</t>
  </si>
  <si>
    <t xml:space="preserve">Variance ($)</t>
  </si>
  <si>
    <t xml:space="preserve">% of target</t>
  </si>
  <si>
    <t xml:space="preserve">Gross profit</t>
  </si>
  <si>
    <t xml:space="preserve">Orders</t>
  </si>
  <si>
    <t xml:space="preserve">Average order</t>
  </si>
  <si>
    <t xml:space="preserve">Unpaid amount</t>
  </si>
  <si>
    <t xml:space="preserve">Average days to pay</t>
  </si>
  <si>
    <t xml:space="preserve">Total</t>
  </si>
  <si>
    <t xml:space="preserve">Target for one region = company target / 4 (assumption, change on Settings if regions differ).</t>
  </si>
  <si>
    <t xml:space="preserve">By category</t>
  </si>
  <si>
    <t xml:space="preserve">Sales reps</t>
  </si>
  <si>
    <t xml:space="preserve">Share</t>
  </si>
  <si>
    <t xml:space="preserve">Rep</t>
  </si>
  <si>
    <t xml:space="preserve">Rank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</si>
</sst>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yyyy\-mm\-dd"/>
    <numFmt numFmtId="166" formatCode="#,##0.00"/>
    <numFmt numFmtId="167" formatCode="mmm\ yyyy"/>
    <numFmt numFmtId="168" formatCode="0.0%"/>
    <numFmt numFmtId="169" formatCode="\$#,##0"/>
    <numFmt numFmtId="170" formatCode="mmm"/>
    <numFmt numFmtId="171" formatCode="\$#,##0;[RED]&quot;-$&quot;#,##0"/>
    <numFmt numFmtId="172" formatCode="0%"/>
    <numFmt numFmtId="173" formatCode="#,##0"/>
    <numFmt numFmtId="174" formatCode="0.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3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5B6877"/>
      <name val="Arial"/>
      <family val="0"/>
      <charset val="1"/>
    </font>
    <font>
      <b val="true"/>
      <sz val="18"/>
      <color rgb="FF1F3A5F"/>
      <name val="Arial"/>
      <family val="0"/>
      <charset val="1"/>
    </font>
    <font>
      <sz val="11"/>
      <color rgb="FF5B6877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3"/>
      <color rgb="FF1F3A5F"/>
      <name val="Arial"/>
      <family val="0"/>
      <charset val="1"/>
    </font>
    <font>
      <i val="true"/>
      <sz val="9"/>
      <color rgb="FF5B687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color rgb="FF000000"/>
      </font>
      <border diagonalUp="false" diagonalDown="false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diagonal/>
      </border>
    </dxf>
    <dxf>
      <border diagonalUp="false" diagonalDown="false">
        <left style="thin">
          <color theme="4"/>
        </left>
        <right/>
        <top/>
        <bottom/>
        <diagonal/>
      </border>
    </dxf>
    <dxf>
      <border diagonalUp="false" diagonalDown="false">
        <left style="thin">
          <color theme="4"/>
        </left>
        <right/>
        <top/>
        <bottom/>
        <diagonal/>
      </border>
    </dxf>
    <dxf>
      <border diagonalUp="false" diagonalDown="false">
        <left/>
        <right/>
        <top style="thin">
          <color theme="4"/>
        </top>
        <bottom/>
        <diagonal/>
      </border>
    </dxf>
    <dxf>
      <border diagonalUp="false" diagonalDown="false">
        <left/>
        <right/>
        <top style="thin">
          <color theme="4"/>
        </top>
        <bottom/>
        <diagonal/>
      </border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9" name="TableStyleLight9">
      <tableStyleElement dxfId="3" type="wholeTable"/>
      <tableStyleElement dxfId="4" type="firstColumnStripe"/>
      <tableStyleElement dxfId="5" type="secondColumnStripe"/>
      <tableStyleElement dxfId="6" type="firstRowStripe"/>
      <tableStyleElement dxfId="7" type="secondRowStripe"/>
      <tableStyleElement dxfId="8" type="lastColumn"/>
      <tableStyleElement dxfId="9" type="firstColumn"/>
      <tableStyleElement dxfId="10" type="headerRow"/>
      <tableStyleElement dxfId="11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E4B48"/>
      <rgbColor rgb="FFFFFFCC"/>
      <rgbColor rgb="FFCCFFFF"/>
      <rgbColor rgb="FF660066"/>
      <rgbColor rgb="FFFF8080"/>
      <rgbColor rgb="FF0066CC"/>
      <rgbColor rgb="FFD5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5B6877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Revenue vs target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Dashboard!F8</c:f>
              <c:strCache>
                <c:ptCount val="1"/>
                <c:pt idx="0">
                  <c:v>Revenue ($)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Dashboard!$E$9:$E$20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Dashboard!$F$9:$F$20</c:f>
              <c:numCache>
                <c:formatCode>\$#,##0</c:formatCode>
                <c:ptCount val="12"/>
                <c:pt idx="0">
                  <c:v>63869.7</c:v>
                </c:pt>
                <c:pt idx="1">
                  <c:v>27483.32</c:v>
                </c:pt>
                <c:pt idx="2">
                  <c:v>46797.05</c:v>
                </c:pt>
                <c:pt idx="3">
                  <c:v>41527.23</c:v>
                </c:pt>
                <c:pt idx="4">
                  <c:v>28635.21</c:v>
                </c:pt>
                <c:pt idx="5">
                  <c:v>39960.34</c:v>
                </c:pt>
                <c:pt idx="6">
                  <c:v>40165.45</c:v>
                </c:pt>
                <c:pt idx="7">
                  <c:v>48071.45</c:v>
                </c:pt>
                <c:pt idx="8">
                  <c:v>39279.43</c:v>
                </c:pt>
                <c:pt idx="9">
                  <c:v>37259.99</c:v>
                </c:pt>
                <c:pt idx="10">
                  <c:v>30872.16</c:v>
                </c:pt>
                <c:pt idx="11">
                  <c:v>53267.1</c:v>
                </c:pt>
              </c:numCache>
            </c:numRef>
          </c:val>
        </c:ser>
        <c:gapWidth val="150"/>
        <c:overlap val="0"/>
        <c:axId val="77543071"/>
        <c:axId val="65516917"/>
      </c:barChart>
      <c:lineChart>
        <c:grouping val="standard"/>
        <c:varyColors val="0"/>
        <c:ser>
          <c:idx val="1"/>
          <c:order val="1"/>
          <c:tx>
            <c:strRef>
              <c:f>Dashboard!G8</c:f>
              <c:strCache>
                <c:ptCount val="1"/>
                <c:pt idx="0">
                  <c:v>Target ($)</c:v>
                </c:pt>
              </c:strCache>
            </c:strRef>
          </c:tx>
          <c:spPr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Dashboard!$E$9:$E$20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Dashboard!$G$9:$G$20</c:f>
              <c:numCache>
                <c:formatCode>\$#,##0</c:formatCode>
                <c:ptCount val="12"/>
                <c:pt idx="0">
                  <c:v>36000</c:v>
                </c:pt>
                <c:pt idx="1">
                  <c:v>38000</c:v>
                </c:pt>
                <c:pt idx="2">
                  <c:v>40000</c:v>
                </c:pt>
                <c:pt idx="3">
                  <c:v>42000</c:v>
                </c:pt>
                <c:pt idx="4">
                  <c:v>44000</c:v>
                </c:pt>
                <c:pt idx="5">
                  <c:v>46000</c:v>
                </c:pt>
                <c:pt idx="6">
                  <c:v>36000</c:v>
                </c:pt>
                <c:pt idx="7">
                  <c:v>38000</c:v>
                </c:pt>
                <c:pt idx="8">
                  <c:v>40000</c:v>
                </c:pt>
                <c:pt idx="9">
                  <c:v>42000</c:v>
                </c:pt>
                <c:pt idx="10">
                  <c:v>44000</c:v>
                </c:pt>
                <c:pt idx="11">
                  <c:v>46000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7543071"/>
        <c:axId val="65516917"/>
      </c:lineChart>
      <c:catAx>
        <c:axId val="77543071"/>
        <c:scaling>
          <c:orientation val="minMax"/>
        </c:scaling>
        <c:delete val="0"/>
        <c:axPos val="b"/>
        <c:numFmt formatCode="mmm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5516917"/>
        <c:crosses val="autoZero"/>
        <c:auto val="1"/>
        <c:lblAlgn val="ctr"/>
        <c:lblOffset val="100"/>
        <c:noMultiLvlLbl val="0"/>
      </c:catAx>
      <c:valAx>
        <c:axId val="6551691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7543071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Revenue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Dashboard!C25</c:f>
              <c:strCache>
                <c:ptCount val="1"/>
                <c:pt idx="0">
                  <c:v>Revenue ($)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Dashboard!$B$26:$B$30</c:f>
              <c:strCache>
                <c:ptCount val="5"/>
                <c:pt idx="0">
                  <c:v>Fasteners</c:v>
                </c:pt>
                <c:pt idx="1">
                  <c:v>Tools</c:v>
                </c:pt>
                <c:pt idx="2">
                  <c:v>Safety gear</c:v>
                </c:pt>
                <c:pt idx="3">
                  <c:v>Electrical</c:v>
                </c:pt>
                <c:pt idx="4">
                  <c:v>Packaging</c:v>
                </c:pt>
              </c:strCache>
            </c:strRef>
          </c:cat>
          <c:val>
            <c:numRef>
              <c:f>Dashboard!$C$26:$C$30</c:f>
              <c:numCache>
                <c:formatCode>\$#,##0</c:formatCode>
                <c:ptCount val="5"/>
                <c:pt idx="0">
                  <c:v>25962.59</c:v>
                </c:pt>
                <c:pt idx="1">
                  <c:v>229392.71</c:v>
                </c:pt>
                <c:pt idx="2">
                  <c:v>83390.48</c:v>
                </c:pt>
                <c:pt idx="3">
                  <c:v>113385.62</c:v>
                </c:pt>
                <c:pt idx="4">
                  <c:v>45057.03</c:v>
                </c:pt>
              </c:numCache>
            </c:numRef>
          </c:val>
        </c:ser>
        <c:gapWidth val="150"/>
        <c:overlap val="0"/>
        <c:axId val="27272166"/>
        <c:axId val="65520547"/>
      </c:barChart>
      <c:catAx>
        <c:axId val="2727216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5520547"/>
        <c:crosses val="autoZero"/>
        <c:auto val="1"/>
        <c:lblAlgn val="ctr"/>
        <c:lblOffset val="100"/>
        <c:noMultiLvlLbl val="0"/>
      </c:catAx>
      <c:valAx>
        <c:axId val="6552054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7272166"/>
        <c:crosses val="autoZero"/>
        <c:crossBetween val="between"/>
      </c:valAx>
      <c:spPr>
        <a:ln w="0">
          <a:noFill/>
        </a:ln>
      </c:spPr>
    </c:plotArea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6</xdr:row>
      <xdr:rowOff>0</xdr:rowOff>
    </xdr:from>
    <xdr:to>
      <xdr:col>21</xdr:col>
      <xdr:colOff>99720</xdr:colOff>
      <xdr:row>21</xdr:row>
      <xdr:rowOff>7560</xdr:rowOff>
    </xdr:to>
    <xdr:graphicFrame>
      <xdr:nvGraphicFramePr>
        <xdr:cNvPr id="1" name="Chart 1"/>
        <xdr:cNvGraphicFramePr/>
      </xdr:nvGraphicFramePr>
      <xdr:xfrm>
        <a:off x="9342000" y="123264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0</xdr:colOff>
      <xdr:row>24</xdr:row>
      <xdr:rowOff>0</xdr:rowOff>
    </xdr:from>
    <xdr:to>
      <xdr:col>21</xdr:col>
      <xdr:colOff>99720</xdr:colOff>
      <xdr:row>37</xdr:row>
      <xdr:rowOff>43200</xdr:rowOff>
    </xdr:to>
    <xdr:graphicFrame>
      <xdr:nvGraphicFramePr>
        <xdr:cNvPr id="2" name="Chart 2"/>
        <xdr:cNvGraphicFramePr/>
      </xdr:nvGraphicFramePr>
      <xdr:xfrm>
        <a:off x="9342000" y="4690800"/>
        <a:ext cx="61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Orders" displayName="Orders" ref="A1:M601" headerRowCount="1" totalsRowCount="0" totalsRowShown="0">
  <autoFilter ref="A1:M601"/>
  <tableColumns count="13">
    <tableColumn id="1" name="Order ID"/>
    <tableColumn id="2" name="Order date"/>
    <tableColumn id="3" name="Region"/>
    <tableColumn id="4" name="Sales rep"/>
    <tableColumn id="5" name="Category"/>
    <tableColumn id="6" name="Units"/>
    <tableColumn id="7" name="Unit price ($)"/>
    <tableColumn id="8" name="Paid"/>
    <tableColumn id="9" name="Days to pay"/>
    <tableColumn id="10" name="Month"/>
    <tableColumn id="11" name="Revenue ($)"/>
    <tableColumn id="12" name="Cost ($)"/>
    <tableColumn id="13" name="Gross profit ($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8"/>
    <col collapsed="false" customWidth="true" hidden="false" outlineLevel="0" max="7" min="7" style="0" width="12"/>
    <col collapsed="false" customWidth="true" hidden="false" outlineLevel="0" max="8" min="8" style="0" width="7"/>
    <col collapsed="false" customWidth="true" hidden="false" outlineLevel="0" max="10" min="9" style="0" width="11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3" min="13" style="0" width="15"/>
  </cols>
  <sheetData>
    <row r="1" customFormat="false" ht="25.3" hidden="false" customHeight="false" outlineLevel="0" collapsed="false">
      <c r="A1" s="4" t="s">
        <v>9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</row>
    <row r="2" customFormat="false" ht="15" hidden="false" customHeight="false" outlineLevel="0" collapsed="false">
      <c r="A2" s="2" t="s">
        <v>22</v>
      </c>
      <c r="B2" s="5" t="n">
        <v>46023</v>
      </c>
      <c r="C2" s="2" t="s">
        <v>23</v>
      </c>
      <c r="D2" s="2" t="s">
        <v>24</v>
      </c>
      <c r="E2" s="2" t="s">
        <v>25</v>
      </c>
      <c r="F2" s="2" t="n">
        <v>244</v>
      </c>
      <c r="G2" s="6" t="n">
        <v>3.41</v>
      </c>
      <c r="H2" s="2" t="s">
        <v>26</v>
      </c>
      <c r="I2" s="2" t="n">
        <v>16</v>
      </c>
      <c r="J2" s="7" t="n">
        <f aca="false">DATE(YEAR(B2),MONTH(B2),1)</f>
        <v>46023</v>
      </c>
      <c r="K2" s="6" t="n">
        <f aca="false">F2*G2</f>
        <v>832.04</v>
      </c>
      <c r="L2" s="6" t="n">
        <f aca="false">K2*(1-INDEX(Settings!$B$5:$B$9,MATCH(E2,Settings!$A$5:$A$9,0)))</f>
        <v>648.9912</v>
      </c>
      <c r="M2" s="6" t="n">
        <f aca="false">K2-L2</f>
        <v>183.0488</v>
      </c>
    </row>
    <row r="3" customFormat="false" ht="15" hidden="false" customHeight="false" outlineLevel="0" collapsed="false">
      <c r="A3" s="2" t="s">
        <v>27</v>
      </c>
      <c r="B3" s="5" t="n">
        <v>46023</v>
      </c>
      <c r="C3" s="2" t="s">
        <v>23</v>
      </c>
      <c r="D3" s="2" t="s">
        <v>24</v>
      </c>
      <c r="E3" s="2" t="s">
        <v>28</v>
      </c>
      <c r="F3" s="2" t="n">
        <v>304</v>
      </c>
      <c r="G3" s="6" t="n">
        <v>1.33</v>
      </c>
      <c r="H3" s="2" t="s">
        <v>26</v>
      </c>
      <c r="I3" s="2" t="n">
        <v>34</v>
      </c>
      <c r="J3" s="7" t="n">
        <f aca="false">DATE(YEAR(B3),MONTH(B3),1)</f>
        <v>46023</v>
      </c>
      <c r="K3" s="6" t="n">
        <f aca="false">F3*G3</f>
        <v>404.32</v>
      </c>
      <c r="L3" s="6" t="n">
        <f aca="false">K3*(1-INDEX(Settings!$B$5:$B$9,MATCH(E3,Settings!$A$5:$A$9,0)))</f>
        <v>234.5056</v>
      </c>
      <c r="M3" s="6" t="n">
        <f aca="false">K3-L3</f>
        <v>169.8144</v>
      </c>
    </row>
    <row r="4" customFormat="false" ht="15" hidden="false" customHeight="false" outlineLevel="0" collapsed="false">
      <c r="A4" s="2" t="s">
        <v>29</v>
      </c>
      <c r="B4" s="5" t="n">
        <v>46023</v>
      </c>
      <c r="C4" s="2" t="s">
        <v>30</v>
      </c>
      <c r="D4" s="2" t="s">
        <v>31</v>
      </c>
      <c r="E4" s="2" t="s">
        <v>32</v>
      </c>
      <c r="F4" s="2" t="n">
        <v>43</v>
      </c>
      <c r="G4" s="6" t="n">
        <v>41.1</v>
      </c>
      <c r="H4" s="2" t="s">
        <v>26</v>
      </c>
      <c r="I4" s="2" t="n">
        <v>47</v>
      </c>
      <c r="J4" s="7" t="n">
        <f aca="false">DATE(YEAR(B4),MONTH(B4),1)</f>
        <v>46023</v>
      </c>
      <c r="K4" s="6" t="n">
        <f aca="false">F4*G4</f>
        <v>1767.3</v>
      </c>
      <c r="L4" s="6" t="n">
        <f aca="false">K4*(1-INDEX(Settings!$B$5:$B$9,MATCH(E4,Settings!$A$5:$A$9,0)))</f>
        <v>1219.437</v>
      </c>
      <c r="M4" s="6" t="n">
        <f aca="false">K4-L4</f>
        <v>547.863</v>
      </c>
    </row>
    <row r="5" customFormat="false" ht="15" hidden="false" customHeight="false" outlineLevel="0" collapsed="false">
      <c r="A5" s="2" t="s">
        <v>33</v>
      </c>
      <c r="B5" s="5" t="n">
        <v>46024</v>
      </c>
      <c r="C5" s="2" t="s">
        <v>30</v>
      </c>
      <c r="D5" s="2" t="s">
        <v>31</v>
      </c>
      <c r="E5" s="2" t="s">
        <v>34</v>
      </c>
      <c r="F5" s="2" t="n">
        <v>36</v>
      </c>
      <c r="G5" s="6" t="n">
        <v>17</v>
      </c>
      <c r="H5" s="2" t="s">
        <v>26</v>
      </c>
      <c r="I5" s="2" t="n">
        <v>42</v>
      </c>
      <c r="J5" s="7" t="n">
        <f aca="false">DATE(YEAR(B5),MONTH(B5),1)</f>
        <v>46023</v>
      </c>
      <c r="K5" s="6" t="n">
        <f aca="false">F5*G5</f>
        <v>612</v>
      </c>
      <c r="L5" s="6" t="n">
        <f aca="false">K5*(1-INDEX(Settings!$B$5:$B$9,MATCH(E5,Settings!$A$5:$A$9,0)))</f>
        <v>379.44</v>
      </c>
      <c r="M5" s="6" t="n">
        <f aca="false">K5-L5</f>
        <v>232.56</v>
      </c>
    </row>
    <row r="6" customFormat="false" ht="15" hidden="false" customHeight="false" outlineLevel="0" collapsed="false">
      <c r="A6" s="2" t="s">
        <v>35</v>
      </c>
      <c r="B6" s="5" t="n">
        <v>46024</v>
      </c>
      <c r="C6" s="2" t="s">
        <v>36</v>
      </c>
      <c r="D6" s="2" t="s">
        <v>37</v>
      </c>
      <c r="E6" s="2" t="s">
        <v>25</v>
      </c>
      <c r="F6" s="2" t="n">
        <v>279</v>
      </c>
      <c r="G6" s="6" t="n">
        <v>0.5</v>
      </c>
      <c r="H6" s="2" t="s">
        <v>26</v>
      </c>
      <c r="I6" s="2" t="n">
        <v>63</v>
      </c>
      <c r="J6" s="7" t="n">
        <f aca="false">DATE(YEAR(B6),MONTH(B6),1)</f>
        <v>46023</v>
      </c>
      <c r="K6" s="6" t="n">
        <f aca="false">F6*G6</f>
        <v>139.5</v>
      </c>
      <c r="L6" s="6" t="n">
        <f aca="false">K6*(1-INDEX(Settings!$B$5:$B$9,MATCH(E6,Settings!$A$5:$A$9,0)))</f>
        <v>108.81</v>
      </c>
      <c r="M6" s="6" t="n">
        <f aca="false">K6-L6</f>
        <v>30.69</v>
      </c>
    </row>
    <row r="7" customFormat="false" ht="15" hidden="false" customHeight="false" outlineLevel="0" collapsed="false">
      <c r="A7" s="2" t="s">
        <v>38</v>
      </c>
      <c r="B7" s="5" t="n">
        <v>46024</v>
      </c>
      <c r="C7" s="2" t="s">
        <v>36</v>
      </c>
      <c r="D7" s="2" t="s">
        <v>37</v>
      </c>
      <c r="E7" s="2" t="s">
        <v>39</v>
      </c>
      <c r="F7" s="2" t="n">
        <v>20</v>
      </c>
      <c r="G7" s="6" t="n">
        <v>44.72</v>
      </c>
      <c r="H7" s="2" t="s">
        <v>26</v>
      </c>
      <c r="I7" s="2" t="n">
        <v>51</v>
      </c>
      <c r="J7" s="7" t="n">
        <f aca="false">DATE(YEAR(B7),MONTH(B7),1)</f>
        <v>46023</v>
      </c>
      <c r="K7" s="6" t="n">
        <f aca="false">F7*G7</f>
        <v>894.4</v>
      </c>
      <c r="L7" s="6" t="n">
        <f aca="false">K7*(1-INDEX(Settings!$B$5:$B$9,MATCH(E7,Settings!$A$5:$A$9,0)))</f>
        <v>652.912</v>
      </c>
      <c r="M7" s="6" t="n">
        <f aca="false">K7-L7</f>
        <v>241.488</v>
      </c>
    </row>
    <row r="8" customFormat="false" ht="15" hidden="false" customHeight="false" outlineLevel="0" collapsed="false">
      <c r="A8" s="2" t="s">
        <v>40</v>
      </c>
      <c r="B8" s="5" t="n">
        <v>46025</v>
      </c>
      <c r="C8" s="2" t="s">
        <v>41</v>
      </c>
      <c r="D8" s="2" t="s">
        <v>42</v>
      </c>
      <c r="E8" s="2" t="s">
        <v>25</v>
      </c>
      <c r="F8" s="2" t="n">
        <v>305</v>
      </c>
      <c r="G8" s="6" t="n">
        <v>2.67</v>
      </c>
      <c r="H8" s="2" t="s">
        <v>26</v>
      </c>
      <c r="I8" s="2" t="n">
        <v>32</v>
      </c>
      <c r="J8" s="7" t="n">
        <f aca="false">DATE(YEAR(B8),MONTH(B8),1)</f>
        <v>46023</v>
      </c>
      <c r="K8" s="6" t="n">
        <f aca="false">F8*G8</f>
        <v>814.35</v>
      </c>
      <c r="L8" s="6" t="n">
        <f aca="false">K8*(1-INDEX(Settings!$B$5:$B$9,MATCH(E8,Settings!$A$5:$A$9,0)))</f>
        <v>635.193</v>
      </c>
      <c r="M8" s="6" t="n">
        <f aca="false">K8-L8</f>
        <v>179.157</v>
      </c>
    </row>
    <row r="9" customFormat="false" ht="15" hidden="false" customHeight="false" outlineLevel="0" collapsed="false">
      <c r="A9" s="2" t="s">
        <v>43</v>
      </c>
      <c r="B9" s="5" t="n">
        <v>46025</v>
      </c>
      <c r="C9" s="2" t="s">
        <v>41</v>
      </c>
      <c r="D9" s="2" t="s">
        <v>42</v>
      </c>
      <c r="E9" s="2" t="s">
        <v>25</v>
      </c>
      <c r="F9" s="2" t="n">
        <v>378</v>
      </c>
      <c r="G9" s="6" t="n">
        <v>1.44</v>
      </c>
      <c r="H9" s="2" t="s">
        <v>26</v>
      </c>
      <c r="I9" s="2" t="n">
        <v>28</v>
      </c>
      <c r="J9" s="7" t="n">
        <f aca="false">DATE(YEAR(B9),MONTH(B9),1)</f>
        <v>46023</v>
      </c>
      <c r="K9" s="6" t="n">
        <f aca="false">F9*G9</f>
        <v>544.32</v>
      </c>
      <c r="L9" s="6" t="n">
        <f aca="false">K9*(1-INDEX(Settings!$B$5:$B$9,MATCH(E9,Settings!$A$5:$A$9,0)))</f>
        <v>424.5696</v>
      </c>
      <c r="M9" s="6" t="n">
        <f aca="false">K9-L9</f>
        <v>119.7504</v>
      </c>
    </row>
    <row r="10" customFormat="false" ht="15" hidden="false" customHeight="false" outlineLevel="0" collapsed="false">
      <c r="A10" s="2" t="s">
        <v>44</v>
      </c>
      <c r="B10" s="5" t="n">
        <v>46026</v>
      </c>
      <c r="C10" s="2" t="s">
        <v>36</v>
      </c>
      <c r="D10" s="2" t="s">
        <v>37</v>
      </c>
      <c r="E10" s="2" t="s">
        <v>39</v>
      </c>
      <c r="F10" s="2" t="n">
        <v>8</v>
      </c>
      <c r="G10" s="6" t="n">
        <v>49.94</v>
      </c>
      <c r="H10" s="2" t="s">
        <v>26</v>
      </c>
      <c r="I10" s="2" t="n">
        <v>49</v>
      </c>
      <c r="J10" s="7" t="n">
        <f aca="false">DATE(YEAR(B10),MONTH(B10),1)</f>
        <v>46023</v>
      </c>
      <c r="K10" s="6" t="n">
        <f aca="false">F10*G10</f>
        <v>399.52</v>
      </c>
      <c r="L10" s="6" t="n">
        <f aca="false">K10*(1-INDEX(Settings!$B$5:$B$9,MATCH(E10,Settings!$A$5:$A$9,0)))</f>
        <v>291.6496</v>
      </c>
      <c r="M10" s="6" t="n">
        <f aca="false">K10-L10</f>
        <v>107.8704</v>
      </c>
    </row>
    <row r="11" customFormat="false" ht="15" hidden="false" customHeight="false" outlineLevel="0" collapsed="false">
      <c r="A11" s="2" t="s">
        <v>45</v>
      </c>
      <c r="B11" s="5" t="n">
        <v>46026</v>
      </c>
      <c r="C11" s="2" t="s">
        <v>41</v>
      </c>
      <c r="D11" s="2" t="s">
        <v>42</v>
      </c>
      <c r="E11" s="2" t="s">
        <v>39</v>
      </c>
      <c r="F11" s="2" t="n">
        <v>34</v>
      </c>
      <c r="G11" s="6" t="n">
        <v>40.97</v>
      </c>
      <c r="H11" s="2" t="s">
        <v>26</v>
      </c>
      <c r="I11" s="2" t="n">
        <v>69</v>
      </c>
      <c r="J11" s="7" t="n">
        <f aca="false">DATE(YEAR(B11),MONTH(B11),1)</f>
        <v>46023</v>
      </c>
      <c r="K11" s="6" t="n">
        <f aca="false">F11*G11</f>
        <v>1392.98</v>
      </c>
      <c r="L11" s="6" t="n">
        <f aca="false">K11*(1-INDEX(Settings!$B$5:$B$9,MATCH(E11,Settings!$A$5:$A$9,0)))</f>
        <v>1016.8754</v>
      </c>
      <c r="M11" s="6" t="n">
        <f aca="false">K11-L11</f>
        <v>376.1046</v>
      </c>
    </row>
    <row r="12" customFormat="false" ht="15" hidden="false" customHeight="false" outlineLevel="0" collapsed="false">
      <c r="A12" s="2" t="s">
        <v>46</v>
      </c>
      <c r="B12" s="5" t="n">
        <v>46028</v>
      </c>
      <c r="C12" s="2" t="s">
        <v>23</v>
      </c>
      <c r="D12" s="2" t="s">
        <v>24</v>
      </c>
      <c r="E12" s="2" t="s">
        <v>25</v>
      </c>
      <c r="F12" s="2" t="n">
        <v>335</v>
      </c>
      <c r="G12" s="6" t="n">
        <v>2.11</v>
      </c>
      <c r="H12" s="2" t="s">
        <v>26</v>
      </c>
      <c r="I12" s="2" t="n">
        <v>69</v>
      </c>
      <c r="J12" s="7" t="n">
        <f aca="false">DATE(YEAR(B12),MONTH(B12),1)</f>
        <v>46023</v>
      </c>
      <c r="K12" s="6" t="n">
        <f aca="false">F12*G12</f>
        <v>706.85</v>
      </c>
      <c r="L12" s="6" t="n">
        <f aca="false">K12*(1-INDEX(Settings!$B$5:$B$9,MATCH(E12,Settings!$A$5:$A$9,0)))</f>
        <v>551.343</v>
      </c>
      <c r="M12" s="6" t="n">
        <f aca="false">K12-L12</f>
        <v>155.507</v>
      </c>
    </row>
    <row r="13" customFormat="false" ht="15" hidden="false" customHeight="false" outlineLevel="0" collapsed="false">
      <c r="A13" s="2" t="s">
        <v>47</v>
      </c>
      <c r="B13" s="5" t="n">
        <v>46028</v>
      </c>
      <c r="C13" s="2" t="s">
        <v>30</v>
      </c>
      <c r="D13" s="2" t="s">
        <v>31</v>
      </c>
      <c r="E13" s="2" t="s">
        <v>39</v>
      </c>
      <c r="F13" s="2" t="n">
        <v>3</v>
      </c>
      <c r="G13" s="6" t="n">
        <v>8.93</v>
      </c>
      <c r="H13" s="2" t="s">
        <v>26</v>
      </c>
      <c r="I13" s="2" t="n">
        <v>68</v>
      </c>
      <c r="J13" s="7" t="n">
        <f aca="false">DATE(YEAR(B13),MONTH(B13),1)</f>
        <v>46023</v>
      </c>
      <c r="K13" s="6" t="n">
        <f aca="false">F13*G13</f>
        <v>26.79</v>
      </c>
      <c r="L13" s="6" t="n">
        <f aca="false">K13*(1-INDEX(Settings!$B$5:$B$9,MATCH(E13,Settings!$A$5:$A$9,0)))</f>
        <v>19.5567</v>
      </c>
      <c r="M13" s="6" t="n">
        <f aca="false">K13-L13</f>
        <v>7.2333</v>
      </c>
    </row>
    <row r="14" customFormat="false" ht="15" hidden="false" customHeight="false" outlineLevel="0" collapsed="false">
      <c r="A14" s="2" t="s">
        <v>48</v>
      </c>
      <c r="B14" s="5" t="n">
        <v>46029</v>
      </c>
      <c r="C14" s="2" t="s">
        <v>36</v>
      </c>
      <c r="D14" s="2" t="s">
        <v>37</v>
      </c>
      <c r="E14" s="2" t="s">
        <v>39</v>
      </c>
      <c r="F14" s="2" t="n">
        <v>18</v>
      </c>
      <c r="G14" s="6" t="n">
        <v>58.46</v>
      </c>
      <c r="H14" s="2" t="s">
        <v>26</v>
      </c>
      <c r="I14" s="2" t="n">
        <v>30</v>
      </c>
      <c r="J14" s="7" t="n">
        <f aca="false">DATE(YEAR(B14),MONTH(B14),1)</f>
        <v>46023</v>
      </c>
      <c r="K14" s="6" t="n">
        <f aca="false">F14*G14</f>
        <v>1052.28</v>
      </c>
      <c r="L14" s="6" t="n">
        <f aca="false">K14*(1-INDEX(Settings!$B$5:$B$9,MATCH(E14,Settings!$A$5:$A$9,0)))</f>
        <v>768.1644</v>
      </c>
      <c r="M14" s="6" t="n">
        <f aca="false">K14-L14</f>
        <v>284.1156</v>
      </c>
    </row>
    <row r="15" customFormat="false" ht="15" hidden="false" customHeight="false" outlineLevel="0" collapsed="false">
      <c r="A15" s="2" t="s">
        <v>49</v>
      </c>
      <c r="B15" s="5" t="n">
        <v>46029</v>
      </c>
      <c r="C15" s="2" t="s">
        <v>30</v>
      </c>
      <c r="D15" s="2" t="s">
        <v>31</v>
      </c>
      <c r="E15" s="2" t="s">
        <v>32</v>
      </c>
      <c r="F15" s="2" t="n">
        <v>21</v>
      </c>
      <c r="G15" s="6" t="n">
        <v>60.86</v>
      </c>
      <c r="H15" s="2" t="s">
        <v>26</v>
      </c>
      <c r="I15" s="2" t="n">
        <v>39</v>
      </c>
      <c r="J15" s="7" t="n">
        <f aca="false">DATE(YEAR(B15),MONTH(B15),1)</f>
        <v>46023</v>
      </c>
      <c r="K15" s="6" t="n">
        <f aca="false">F15*G15</f>
        <v>1278.06</v>
      </c>
      <c r="L15" s="6" t="n">
        <f aca="false">K15*(1-INDEX(Settings!$B$5:$B$9,MATCH(E15,Settings!$A$5:$A$9,0)))</f>
        <v>881.8614</v>
      </c>
      <c r="M15" s="6" t="n">
        <f aca="false">K15-L15</f>
        <v>396.1986</v>
      </c>
    </row>
    <row r="16" customFormat="false" ht="15" hidden="false" customHeight="false" outlineLevel="0" collapsed="false">
      <c r="A16" s="2" t="s">
        <v>50</v>
      </c>
      <c r="B16" s="5" t="n">
        <v>46029</v>
      </c>
      <c r="C16" s="2" t="s">
        <v>23</v>
      </c>
      <c r="D16" s="2" t="s">
        <v>24</v>
      </c>
      <c r="E16" s="2" t="s">
        <v>25</v>
      </c>
      <c r="F16" s="2" t="n">
        <v>339</v>
      </c>
      <c r="G16" s="6" t="n">
        <v>3.46</v>
      </c>
      <c r="H16" s="2" t="s">
        <v>26</v>
      </c>
      <c r="I16" s="2" t="n">
        <v>45</v>
      </c>
      <c r="J16" s="7" t="n">
        <f aca="false">DATE(YEAR(B16),MONTH(B16),1)</f>
        <v>46023</v>
      </c>
      <c r="K16" s="6" t="n">
        <f aca="false">F16*G16</f>
        <v>1172.94</v>
      </c>
      <c r="L16" s="6" t="n">
        <f aca="false">K16*(1-INDEX(Settings!$B$5:$B$9,MATCH(E16,Settings!$A$5:$A$9,0)))</f>
        <v>914.8932</v>
      </c>
      <c r="M16" s="6" t="n">
        <f aca="false">K16-L16</f>
        <v>258.0468</v>
      </c>
    </row>
    <row r="17" customFormat="false" ht="15" hidden="false" customHeight="false" outlineLevel="0" collapsed="false">
      <c r="A17" s="2" t="s">
        <v>51</v>
      </c>
      <c r="B17" s="5" t="n">
        <v>46029</v>
      </c>
      <c r="C17" s="2" t="s">
        <v>30</v>
      </c>
      <c r="D17" s="2" t="s">
        <v>31</v>
      </c>
      <c r="E17" s="2" t="s">
        <v>28</v>
      </c>
      <c r="F17" s="2" t="n">
        <v>95</v>
      </c>
      <c r="G17" s="6" t="n">
        <v>1.33</v>
      </c>
      <c r="H17" s="2" t="s">
        <v>26</v>
      </c>
      <c r="I17" s="2" t="n">
        <v>24</v>
      </c>
      <c r="J17" s="7" t="n">
        <f aca="false">DATE(YEAR(B17),MONTH(B17),1)</f>
        <v>46023</v>
      </c>
      <c r="K17" s="6" t="n">
        <f aca="false">F17*G17</f>
        <v>126.35</v>
      </c>
      <c r="L17" s="6" t="n">
        <f aca="false">K17*(1-INDEX(Settings!$B$5:$B$9,MATCH(E17,Settings!$A$5:$A$9,0)))</f>
        <v>73.283</v>
      </c>
      <c r="M17" s="6" t="n">
        <f aca="false">K17-L17</f>
        <v>53.067</v>
      </c>
    </row>
    <row r="18" customFormat="false" ht="15" hidden="false" customHeight="false" outlineLevel="0" collapsed="false">
      <c r="A18" s="2" t="s">
        <v>52</v>
      </c>
      <c r="B18" s="5" t="n">
        <v>46030</v>
      </c>
      <c r="C18" s="2" t="s">
        <v>36</v>
      </c>
      <c r="D18" s="2" t="s">
        <v>37</v>
      </c>
      <c r="E18" s="2" t="s">
        <v>39</v>
      </c>
      <c r="F18" s="2" t="n">
        <v>50</v>
      </c>
      <c r="G18" s="6" t="n">
        <v>27.1</v>
      </c>
      <c r="H18" s="2" t="s">
        <v>26</v>
      </c>
      <c r="I18" s="2" t="n">
        <v>63</v>
      </c>
      <c r="J18" s="7" t="n">
        <f aca="false">DATE(YEAR(B18),MONTH(B18),1)</f>
        <v>46023</v>
      </c>
      <c r="K18" s="6" t="n">
        <f aca="false">F18*G18</f>
        <v>1355</v>
      </c>
      <c r="L18" s="6" t="n">
        <f aca="false">K18*(1-INDEX(Settings!$B$5:$B$9,MATCH(E18,Settings!$A$5:$A$9,0)))</f>
        <v>989.15</v>
      </c>
      <c r="M18" s="6" t="n">
        <f aca="false">K18-L18</f>
        <v>365.85</v>
      </c>
    </row>
    <row r="19" customFormat="false" ht="15" hidden="false" customHeight="false" outlineLevel="0" collapsed="false">
      <c r="A19" s="2" t="s">
        <v>53</v>
      </c>
      <c r="B19" s="5" t="n">
        <v>46031</v>
      </c>
      <c r="C19" s="2" t="s">
        <v>30</v>
      </c>
      <c r="D19" s="2" t="s">
        <v>31</v>
      </c>
      <c r="E19" s="2" t="s">
        <v>39</v>
      </c>
      <c r="F19" s="2" t="n">
        <v>48</v>
      </c>
      <c r="G19" s="6" t="n">
        <v>57.09</v>
      </c>
      <c r="H19" s="2" t="s">
        <v>26</v>
      </c>
      <c r="I19" s="2" t="n">
        <v>26</v>
      </c>
      <c r="J19" s="7" t="n">
        <f aca="false">DATE(YEAR(B19),MONTH(B19),1)</f>
        <v>46023</v>
      </c>
      <c r="K19" s="6" t="n">
        <f aca="false">F19*G19</f>
        <v>2740.32</v>
      </c>
      <c r="L19" s="6" t="n">
        <f aca="false">K19*(1-INDEX(Settings!$B$5:$B$9,MATCH(E19,Settings!$A$5:$A$9,0)))</f>
        <v>2000.4336</v>
      </c>
      <c r="M19" s="6" t="n">
        <f aca="false">K19-L19</f>
        <v>739.8864</v>
      </c>
    </row>
    <row r="20" customFormat="false" ht="15" hidden="false" customHeight="false" outlineLevel="0" collapsed="false">
      <c r="A20" s="2" t="s">
        <v>54</v>
      </c>
      <c r="B20" s="5" t="n">
        <v>46031</v>
      </c>
      <c r="C20" s="2" t="s">
        <v>36</v>
      </c>
      <c r="D20" s="2" t="s">
        <v>37</v>
      </c>
      <c r="E20" s="2" t="s">
        <v>32</v>
      </c>
      <c r="F20" s="2" t="n">
        <v>50</v>
      </c>
      <c r="G20" s="6" t="n">
        <v>38.45</v>
      </c>
      <c r="H20" s="2" t="s">
        <v>26</v>
      </c>
      <c r="I20" s="2" t="n">
        <v>40</v>
      </c>
      <c r="J20" s="7" t="n">
        <f aca="false">DATE(YEAR(B20),MONTH(B20),1)</f>
        <v>46023</v>
      </c>
      <c r="K20" s="6" t="n">
        <f aca="false">F20*G20</f>
        <v>1922.5</v>
      </c>
      <c r="L20" s="6" t="n">
        <f aca="false">K20*(1-INDEX(Settings!$B$5:$B$9,MATCH(E20,Settings!$A$5:$A$9,0)))</f>
        <v>1326.525</v>
      </c>
      <c r="M20" s="6" t="n">
        <f aca="false">K20-L20</f>
        <v>595.975</v>
      </c>
    </row>
    <row r="21" customFormat="false" ht="15" hidden="false" customHeight="false" outlineLevel="0" collapsed="false">
      <c r="A21" s="2" t="s">
        <v>55</v>
      </c>
      <c r="B21" s="5" t="n">
        <v>46033</v>
      </c>
      <c r="C21" s="2" t="s">
        <v>23</v>
      </c>
      <c r="D21" s="2" t="s">
        <v>24</v>
      </c>
      <c r="E21" s="2" t="s">
        <v>28</v>
      </c>
      <c r="F21" s="2" t="n">
        <v>266</v>
      </c>
      <c r="G21" s="6" t="n">
        <v>1.18</v>
      </c>
      <c r="H21" s="2" t="s">
        <v>26</v>
      </c>
      <c r="I21" s="2" t="n">
        <v>21</v>
      </c>
      <c r="J21" s="7" t="n">
        <f aca="false">DATE(YEAR(B21),MONTH(B21),1)</f>
        <v>46023</v>
      </c>
      <c r="K21" s="6" t="n">
        <f aca="false">F21*G21</f>
        <v>313.88</v>
      </c>
      <c r="L21" s="6" t="n">
        <f aca="false">K21*(1-INDEX(Settings!$B$5:$B$9,MATCH(E21,Settings!$A$5:$A$9,0)))</f>
        <v>182.0504</v>
      </c>
      <c r="M21" s="6" t="n">
        <f aca="false">K21-L21</f>
        <v>131.8296</v>
      </c>
    </row>
    <row r="22" customFormat="false" ht="15" hidden="false" customHeight="false" outlineLevel="0" collapsed="false">
      <c r="A22" s="2" t="s">
        <v>56</v>
      </c>
      <c r="B22" s="5" t="n">
        <v>46034</v>
      </c>
      <c r="C22" s="2" t="s">
        <v>41</v>
      </c>
      <c r="D22" s="2" t="s">
        <v>57</v>
      </c>
      <c r="E22" s="2" t="s">
        <v>39</v>
      </c>
      <c r="F22" s="2" t="n">
        <v>46</v>
      </c>
      <c r="G22" s="6" t="n">
        <v>46.77</v>
      </c>
      <c r="H22" s="2" t="s">
        <v>26</v>
      </c>
      <c r="I22" s="2" t="n">
        <v>65</v>
      </c>
      <c r="J22" s="7" t="n">
        <f aca="false">DATE(YEAR(B22),MONTH(B22),1)</f>
        <v>46023</v>
      </c>
      <c r="K22" s="6" t="n">
        <f aca="false">F22*G22</f>
        <v>2151.42</v>
      </c>
      <c r="L22" s="6" t="n">
        <f aca="false">K22*(1-INDEX(Settings!$B$5:$B$9,MATCH(E22,Settings!$A$5:$A$9,0)))</f>
        <v>1570.5366</v>
      </c>
      <c r="M22" s="6" t="n">
        <f aca="false">K22-L22</f>
        <v>580.8834</v>
      </c>
    </row>
    <row r="23" customFormat="false" ht="15" hidden="false" customHeight="false" outlineLevel="0" collapsed="false">
      <c r="A23" s="2" t="s">
        <v>58</v>
      </c>
      <c r="B23" s="5" t="n">
        <v>46034</v>
      </c>
      <c r="C23" s="2" t="s">
        <v>23</v>
      </c>
      <c r="D23" s="2" t="s">
        <v>24</v>
      </c>
      <c r="E23" s="2" t="s">
        <v>39</v>
      </c>
      <c r="F23" s="2" t="n">
        <v>16</v>
      </c>
      <c r="G23" s="6" t="n">
        <v>29.02</v>
      </c>
      <c r="H23" s="2" t="s">
        <v>26</v>
      </c>
      <c r="I23" s="2" t="n">
        <v>61</v>
      </c>
      <c r="J23" s="7" t="n">
        <f aca="false">DATE(YEAR(B23),MONTH(B23),1)</f>
        <v>46023</v>
      </c>
      <c r="K23" s="6" t="n">
        <f aca="false">F23*G23</f>
        <v>464.32</v>
      </c>
      <c r="L23" s="6" t="n">
        <f aca="false">K23*(1-INDEX(Settings!$B$5:$B$9,MATCH(E23,Settings!$A$5:$A$9,0)))</f>
        <v>338.9536</v>
      </c>
      <c r="M23" s="6" t="n">
        <f aca="false">K23-L23</f>
        <v>125.3664</v>
      </c>
    </row>
    <row r="24" customFormat="false" ht="15" hidden="false" customHeight="false" outlineLevel="0" collapsed="false">
      <c r="A24" s="2" t="s">
        <v>59</v>
      </c>
      <c r="B24" s="5" t="n">
        <v>46034</v>
      </c>
      <c r="C24" s="2" t="s">
        <v>41</v>
      </c>
      <c r="D24" s="2" t="s">
        <v>57</v>
      </c>
      <c r="E24" s="2" t="s">
        <v>32</v>
      </c>
      <c r="F24" s="2" t="n">
        <v>11</v>
      </c>
      <c r="G24" s="6" t="n">
        <v>45.6</v>
      </c>
      <c r="H24" s="2" t="s">
        <v>26</v>
      </c>
      <c r="I24" s="2" t="n">
        <v>40</v>
      </c>
      <c r="J24" s="7" t="n">
        <f aca="false">DATE(YEAR(B24),MONTH(B24),1)</f>
        <v>46023</v>
      </c>
      <c r="K24" s="6" t="n">
        <f aca="false">F24*G24</f>
        <v>501.6</v>
      </c>
      <c r="L24" s="6" t="n">
        <f aca="false">K24*(1-INDEX(Settings!$B$5:$B$9,MATCH(E24,Settings!$A$5:$A$9,0)))</f>
        <v>346.104</v>
      </c>
      <c r="M24" s="6" t="n">
        <f aca="false">K24-L24</f>
        <v>155.496</v>
      </c>
    </row>
    <row r="25" customFormat="false" ht="15" hidden="false" customHeight="false" outlineLevel="0" collapsed="false">
      <c r="A25" s="2" t="s">
        <v>60</v>
      </c>
      <c r="B25" s="5" t="n">
        <v>46034</v>
      </c>
      <c r="C25" s="2" t="s">
        <v>23</v>
      </c>
      <c r="D25" s="2" t="s">
        <v>61</v>
      </c>
      <c r="E25" s="2" t="s">
        <v>34</v>
      </c>
      <c r="F25" s="2" t="n">
        <v>14</v>
      </c>
      <c r="G25" s="6" t="n">
        <v>20.21</v>
      </c>
      <c r="H25" s="2" t="s">
        <v>26</v>
      </c>
      <c r="I25" s="2" t="n">
        <v>71</v>
      </c>
      <c r="J25" s="7" t="n">
        <f aca="false">DATE(YEAR(B25),MONTH(B25),1)</f>
        <v>46023</v>
      </c>
      <c r="K25" s="6" t="n">
        <f aca="false">F25*G25</f>
        <v>282.94</v>
      </c>
      <c r="L25" s="6" t="n">
        <f aca="false">K25*(1-INDEX(Settings!$B$5:$B$9,MATCH(E25,Settings!$A$5:$A$9,0)))</f>
        <v>175.4228</v>
      </c>
      <c r="M25" s="6" t="n">
        <f aca="false">K25-L25</f>
        <v>107.5172</v>
      </c>
    </row>
    <row r="26" customFormat="false" ht="15" hidden="false" customHeight="false" outlineLevel="0" collapsed="false">
      <c r="A26" s="2" t="s">
        <v>62</v>
      </c>
      <c r="B26" s="5" t="n">
        <v>46034</v>
      </c>
      <c r="C26" s="2" t="s">
        <v>23</v>
      </c>
      <c r="D26" s="2" t="s">
        <v>61</v>
      </c>
      <c r="E26" s="2" t="s">
        <v>32</v>
      </c>
      <c r="F26" s="2" t="n">
        <v>55</v>
      </c>
      <c r="G26" s="6" t="n">
        <v>88.16</v>
      </c>
      <c r="H26" s="2" t="s">
        <v>26</v>
      </c>
      <c r="I26" s="2" t="n">
        <v>10</v>
      </c>
      <c r="J26" s="7" t="n">
        <f aca="false">DATE(YEAR(B26),MONTH(B26),1)</f>
        <v>46023</v>
      </c>
      <c r="K26" s="6" t="n">
        <f aca="false">F26*G26</f>
        <v>4848.8</v>
      </c>
      <c r="L26" s="6" t="n">
        <f aca="false">K26*(1-INDEX(Settings!$B$5:$B$9,MATCH(E26,Settings!$A$5:$A$9,0)))</f>
        <v>3345.672</v>
      </c>
      <c r="M26" s="6" t="n">
        <f aca="false">K26-L26</f>
        <v>1503.128</v>
      </c>
    </row>
    <row r="27" customFormat="false" ht="15" hidden="false" customHeight="false" outlineLevel="0" collapsed="false">
      <c r="A27" s="2" t="s">
        <v>63</v>
      </c>
      <c r="B27" s="5" t="n">
        <v>46035</v>
      </c>
      <c r="C27" s="2" t="s">
        <v>36</v>
      </c>
      <c r="D27" s="2" t="s">
        <v>37</v>
      </c>
      <c r="E27" s="2" t="s">
        <v>39</v>
      </c>
      <c r="F27" s="2" t="n">
        <v>23</v>
      </c>
      <c r="G27" s="6" t="n">
        <v>54.74</v>
      </c>
      <c r="H27" s="2" t="s">
        <v>26</v>
      </c>
      <c r="I27" s="2" t="n">
        <v>40</v>
      </c>
      <c r="J27" s="7" t="n">
        <f aca="false">DATE(YEAR(B27),MONTH(B27),1)</f>
        <v>46023</v>
      </c>
      <c r="K27" s="6" t="n">
        <f aca="false">F27*G27</f>
        <v>1259.02</v>
      </c>
      <c r="L27" s="6" t="n">
        <f aca="false">K27*(1-INDEX(Settings!$B$5:$B$9,MATCH(E27,Settings!$A$5:$A$9,0)))</f>
        <v>919.0846</v>
      </c>
      <c r="M27" s="6" t="n">
        <f aca="false">K27-L27</f>
        <v>339.9354</v>
      </c>
    </row>
    <row r="28" customFormat="false" ht="15" hidden="false" customHeight="false" outlineLevel="0" collapsed="false">
      <c r="A28" s="2" t="s">
        <v>64</v>
      </c>
      <c r="B28" s="5" t="n">
        <v>46036</v>
      </c>
      <c r="C28" s="2" t="s">
        <v>23</v>
      </c>
      <c r="D28" s="2" t="s">
        <v>24</v>
      </c>
      <c r="E28" s="2" t="s">
        <v>25</v>
      </c>
      <c r="F28" s="2" t="n">
        <v>259</v>
      </c>
      <c r="G28" s="6" t="n">
        <v>1.19</v>
      </c>
      <c r="H28" s="2" t="s">
        <v>26</v>
      </c>
      <c r="I28" s="2" t="n">
        <v>42</v>
      </c>
      <c r="J28" s="7" t="n">
        <f aca="false">DATE(YEAR(B28),MONTH(B28),1)</f>
        <v>46023</v>
      </c>
      <c r="K28" s="6" t="n">
        <f aca="false">F28*G28</f>
        <v>308.21</v>
      </c>
      <c r="L28" s="6" t="n">
        <f aca="false">K28*(1-INDEX(Settings!$B$5:$B$9,MATCH(E28,Settings!$A$5:$A$9,0)))</f>
        <v>240.4038</v>
      </c>
      <c r="M28" s="6" t="n">
        <f aca="false">K28-L28</f>
        <v>67.8062</v>
      </c>
    </row>
    <row r="29" customFormat="false" ht="15" hidden="false" customHeight="false" outlineLevel="0" collapsed="false">
      <c r="A29" s="2" t="s">
        <v>65</v>
      </c>
      <c r="B29" s="5" t="n">
        <v>46036</v>
      </c>
      <c r="C29" s="2" t="s">
        <v>36</v>
      </c>
      <c r="D29" s="2" t="s">
        <v>37</v>
      </c>
      <c r="E29" s="2" t="s">
        <v>25</v>
      </c>
      <c r="F29" s="2" t="n">
        <v>352</v>
      </c>
      <c r="G29" s="6" t="n">
        <v>2.84</v>
      </c>
      <c r="H29" s="2" t="s">
        <v>26</v>
      </c>
      <c r="I29" s="2" t="n">
        <v>56</v>
      </c>
      <c r="J29" s="7" t="n">
        <f aca="false">DATE(YEAR(B29),MONTH(B29),1)</f>
        <v>46023</v>
      </c>
      <c r="K29" s="6" t="n">
        <f aca="false">F29*G29</f>
        <v>999.68</v>
      </c>
      <c r="L29" s="6" t="n">
        <f aca="false">K29*(1-INDEX(Settings!$B$5:$B$9,MATCH(E29,Settings!$A$5:$A$9,0)))</f>
        <v>779.7504</v>
      </c>
      <c r="M29" s="6" t="n">
        <f aca="false">K29-L29</f>
        <v>219.9296</v>
      </c>
    </row>
    <row r="30" customFormat="false" ht="15" hidden="false" customHeight="false" outlineLevel="0" collapsed="false">
      <c r="A30" s="2" t="s">
        <v>66</v>
      </c>
      <c r="B30" s="5" t="n">
        <v>46037</v>
      </c>
      <c r="C30" s="2" t="s">
        <v>30</v>
      </c>
      <c r="D30" s="2" t="s">
        <v>31</v>
      </c>
      <c r="E30" s="2" t="s">
        <v>34</v>
      </c>
      <c r="F30" s="2" t="n">
        <v>33</v>
      </c>
      <c r="G30" s="6" t="n">
        <v>14.18</v>
      </c>
      <c r="H30" s="2" t="s">
        <v>26</v>
      </c>
      <c r="I30" s="2" t="n">
        <v>36</v>
      </c>
      <c r="J30" s="7" t="n">
        <f aca="false">DATE(YEAR(B30),MONTH(B30),1)</f>
        <v>46023</v>
      </c>
      <c r="K30" s="6" t="n">
        <f aca="false">F30*G30</f>
        <v>467.94</v>
      </c>
      <c r="L30" s="6" t="n">
        <f aca="false">K30*(1-INDEX(Settings!$B$5:$B$9,MATCH(E30,Settings!$A$5:$A$9,0)))</f>
        <v>290.1228</v>
      </c>
      <c r="M30" s="6" t="n">
        <f aca="false">K30-L30</f>
        <v>177.8172</v>
      </c>
    </row>
    <row r="31" customFormat="false" ht="15" hidden="false" customHeight="false" outlineLevel="0" collapsed="false">
      <c r="A31" s="2" t="s">
        <v>67</v>
      </c>
      <c r="B31" s="5" t="n">
        <v>46037</v>
      </c>
      <c r="C31" s="2" t="s">
        <v>23</v>
      </c>
      <c r="D31" s="2" t="s">
        <v>61</v>
      </c>
      <c r="E31" s="2" t="s">
        <v>25</v>
      </c>
      <c r="F31" s="2" t="n">
        <v>194</v>
      </c>
      <c r="G31" s="6" t="n">
        <v>3.07</v>
      </c>
      <c r="H31" s="2" t="s">
        <v>26</v>
      </c>
      <c r="I31" s="2" t="n">
        <v>11</v>
      </c>
      <c r="J31" s="7" t="n">
        <f aca="false">DATE(YEAR(B31),MONTH(B31),1)</f>
        <v>46023</v>
      </c>
      <c r="K31" s="6" t="n">
        <f aca="false">F31*G31</f>
        <v>595.58</v>
      </c>
      <c r="L31" s="6" t="n">
        <f aca="false">K31*(1-INDEX(Settings!$B$5:$B$9,MATCH(E31,Settings!$A$5:$A$9,0)))</f>
        <v>464.5524</v>
      </c>
      <c r="M31" s="6" t="n">
        <f aca="false">K31-L31</f>
        <v>131.0276</v>
      </c>
    </row>
    <row r="32" customFormat="false" ht="15" hidden="false" customHeight="false" outlineLevel="0" collapsed="false">
      <c r="A32" s="2" t="s">
        <v>68</v>
      </c>
      <c r="B32" s="5" t="n">
        <v>46037</v>
      </c>
      <c r="C32" s="2" t="s">
        <v>41</v>
      </c>
      <c r="D32" s="2" t="s">
        <v>42</v>
      </c>
      <c r="E32" s="2" t="s">
        <v>28</v>
      </c>
      <c r="F32" s="2" t="n">
        <v>204</v>
      </c>
      <c r="G32" s="6" t="n">
        <v>1.45</v>
      </c>
      <c r="H32" s="2" t="s">
        <v>26</v>
      </c>
      <c r="I32" s="2" t="n">
        <v>32</v>
      </c>
      <c r="J32" s="7" t="n">
        <f aca="false">DATE(YEAR(B32),MONTH(B32),1)</f>
        <v>46023</v>
      </c>
      <c r="K32" s="6" t="n">
        <f aca="false">F32*G32</f>
        <v>295.8</v>
      </c>
      <c r="L32" s="6" t="n">
        <f aca="false">K32*(1-INDEX(Settings!$B$5:$B$9,MATCH(E32,Settings!$A$5:$A$9,0)))</f>
        <v>171.564</v>
      </c>
      <c r="M32" s="6" t="n">
        <f aca="false">K32-L32</f>
        <v>124.236</v>
      </c>
    </row>
    <row r="33" customFormat="false" ht="15" hidden="false" customHeight="false" outlineLevel="0" collapsed="false">
      <c r="A33" s="2" t="s">
        <v>69</v>
      </c>
      <c r="B33" s="5" t="n">
        <v>46037</v>
      </c>
      <c r="C33" s="2" t="s">
        <v>41</v>
      </c>
      <c r="D33" s="2" t="s">
        <v>57</v>
      </c>
      <c r="E33" s="2" t="s">
        <v>39</v>
      </c>
      <c r="F33" s="2" t="n">
        <v>45</v>
      </c>
      <c r="G33" s="6" t="n">
        <v>8.77</v>
      </c>
      <c r="H33" s="2" t="s">
        <v>26</v>
      </c>
      <c r="I33" s="2" t="n">
        <v>50</v>
      </c>
      <c r="J33" s="7" t="n">
        <f aca="false">DATE(YEAR(B33),MONTH(B33),1)</f>
        <v>46023</v>
      </c>
      <c r="K33" s="6" t="n">
        <f aca="false">F33*G33</f>
        <v>394.65</v>
      </c>
      <c r="L33" s="6" t="n">
        <f aca="false">K33*(1-INDEX(Settings!$B$5:$B$9,MATCH(E33,Settings!$A$5:$A$9,0)))</f>
        <v>288.0945</v>
      </c>
      <c r="M33" s="6" t="n">
        <f aca="false">K33-L33</f>
        <v>106.5555</v>
      </c>
    </row>
    <row r="34" customFormat="false" ht="15" hidden="false" customHeight="false" outlineLevel="0" collapsed="false">
      <c r="A34" s="2" t="s">
        <v>70</v>
      </c>
      <c r="B34" s="5" t="n">
        <v>46037</v>
      </c>
      <c r="C34" s="2" t="s">
        <v>30</v>
      </c>
      <c r="D34" s="2" t="s">
        <v>31</v>
      </c>
      <c r="E34" s="2" t="s">
        <v>28</v>
      </c>
      <c r="F34" s="2" t="n">
        <v>88</v>
      </c>
      <c r="G34" s="6" t="n">
        <v>1.13</v>
      </c>
      <c r="H34" s="2" t="s">
        <v>71</v>
      </c>
      <c r="I34" s="2"/>
      <c r="J34" s="7" t="n">
        <f aca="false">DATE(YEAR(B34),MONTH(B34),1)</f>
        <v>46023</v>
      </c>
      <c r="K34" s="6" t="n">
        <f aca="false">F34*G34</f>
        <v>99.44</v>
      </c>
      <c r="L34" s="6" t="n">
        <f aca="false">K34*(1-INDEX(Settings!$B$5:$B$9,MATCH(E34,Settings!$A$5:$A$9,0)))</f>
        <v>57.6752</v>
      </c>
      <c r="M34" s="6" t="n">
        <f aca="false">K34-L34</f>
        <v>41.7648</v>
      </c>
    </row>
    <row r="35" customFormat="false" ht="15" hidden="false" customHeight="false" outlineLevel="0" collapsed="false">
      <c r="A35" s="2" t="s">
        <v>72</v>
      </c>
      <c r="B35" s="5" t="n">
        <v>46038</v>
      </c>
      <c r="C35" s="2" t="s">
        <v>41</v>
      </c>
      <c r="D35" s="2" t="s">
        <v>42</v>
      </c>
      <c r="E35" s="2" t="s">
        <v>32</v>
      </c>
      <c r="F35" s="2" t="n">
        <v>13</v>
      </c>
      <c r="G35" s="6" t="n">
        <v>57.46</v>
      </c>
      <c r="H35" s="2" t="s">
        <v>26</v>
      </c>
      <c r="I35" s="2" t="n">
        <v>53</v>
      </c>
      <c r="J35" s="7" t="n">
        <f aca="false">DATE(YEAR(B35),MONTH(B35),1)</f>
        <v>46023</v>
      </c>
      <c r="K35" s="6" t="n">
        <f aca="false">F35*G35</f>
        <v>746.98</v>
      </c>
      <c r="L35" s="6" t="n">
        <f aca="false">K35*(1-INDEX(Settings!$B$5:$B$9,MATCH(E35,Settings!$A$5:$A$9,0)))</f>
        <v>515.4162</v>
      </c>
      <c r="M35" s="6" t="n">
        <f aca="false">K35-L35</f>
        <v>231.5638</v>
      </c>
    </row>
    <row r="36" customFormat="false" ht="15" hidden="false" customHeight="false" outlineLevel="0" collapsed="false">
      <c r="A36" s="2" t="s">
        <v>73</v>
      </c>
      <c r="B36" s="5" t="n">
        <v>46038</v>
      </c>
      <c r="C36" s="2" t="s">
        <v>41</v>
      </c>
      <c r="D36" s="2" t="s">
        <v>57</v>
      </c>
      <c r="E36" s="2" t="s">
        <v>32</v>
      </c>
      <c r="F36" s="2" t="n">
        <v>49</v>
      </c>
      <c r="G36" s="6" t="n">
        <v>47.58</v>
      </c>
      <c r="H36" s="2" t="s">
        <v>26</v>
      </c>
      <c r="I36" s="2" t="n">
        <v>63</v>
      </c>
      <c r="J36" s="7" t="n">
        <f aca="false">DATE(YEAR(B36),MONTH(B36),1)</f>
        <v>46023</v>
      </c>
      <c r="K36" s="6" t="n">
        <f aca="false">F36*G36</f>
        <v>2331.42</v>
      </c>
      <c r="L36" s="6" t="n">
        <f aca="false">K36*(1-INDEX(Settings!$B$5:$B$9,MATCH(E36,Settings!$A$5:$A$9,0)))</f>
        <v>1608.6798</v>
      </c>
      <c r="M36" s="6" t="n">
        <f aca="false">K36-L36</f>
        <v>722.7402</v>
      </c>
    </row>
    <row r="37" customFormat="false" ht="15" hidden="false" customHeight="false" outlineLevel="0" collapsed="false">
      <c r="A37" s="2" t="s">
        <v>74</v>
      </c>
      <c r="B37" s="5" t="n">
        <v>46040</v>
      </c>
      <c r="C37" s="2" t="s">
        <v>41</v>
      </c>
      <c r="D37" s="2" t="s">
        <v>42</v>
      </c>
      <c r="E37" s="2" t="s">
        <v>32</v>
      </c>
      <c r="F37" s="2" t="n">
        <v>22</v>
      </c>
      <c r="G37" s="6" t="n">
        <v>25.27</v>
      </c>
      <c r="H37" s="2" t="s">
        <v>26</v>
      </c>
      <c r="I37" s="2" t="n">
        <v>46</v>
      </c>
      <c r="J37" s="7" t="n">
        <f aca="false">DATE(YEAR(B37),MONTH(B37),1)</f>
        <v>46023</v>
      </c>
      <c r="K37" s="6" t="n">
        <f aca="false">F37*G37</f>
        <v>555.94</v>
      </c>
      <c r="L37" s="6" t="n">
        <f aca="false">K37*(1-INDEX(Settings!$B$5:$B$9,MATCH(E37,Settings!$A$5:$A$9,0)))</f>
        <v>383.5986</v>
      </c>
      <c r="M37" s="6" t="n">
        <f aca="false">K37-L37</f>
        <v>172.3414</v>
      </c>
    </row>
    <row r="38" customFormat="false" ht="15" hidden="false" customHeight="false" outlineLevel="0" collapsed="false">
      <c r="A38" s="2" t="s">
        <v>75</v>
      </c>
      <c r="B38" s="5" t="n">
        <v>46040</v>
      </c>
      <c r="C38" s="2" t="s">
        <v>41</v>
      </c>
      <c r="D38" s="2" t="s">
        <v>42</v>
      </c>
      <c r="E38" s="2" t="s">
        <v>34</v>
      </c>
      <c r="F38" s="2" t="n">
        <v>13</v>
      </c>
      <c r="G38" s="6" t="n">
        <v>29.59</v>
      </c>
      <c r="H38" s="2" t="s">
        <v>26</v>
      </c>
      <c r="I38" s="2" t="n">
        <v>59</v>
      </c>
      <c r="J38" s="7" t="n">
        <f aca="false">DATE(YEAR(B38),MONTH(B38),1)</f>
        <v>46023</v>
      </c>
      <c r="K38" s="6" t="n">
        <f aca="false">F38*G38</f>
        <v>384.67</v>
      </c>
      <c r="L38" s="6" t="n">
        <f aca="false">K38*(1-INDEX(Settings!$B$5:$B$9,MATCH(E38,Settings!$A$5:$A$9,0)))</f>
        <v>238.4954</v>
      </c>
      <c r="M38" s="6" t="n">
        <f aca="false">K38-L38</f>
        <v>146.1746</v>
      </c>
    </row>
    <row r="39" customFormat="false" ht="15" hidden="false" customHeight="false" outlineLevel="0" collapsed="false">
      <c r="A39" s="2" t="s">
        <v>76</v>
      </c>
      <c r="B39" s="5" t="n">
        <v>46040</v>
      </c>
      <c r="C39" s="2" t="s">
        <v>30</v>
      </c>
      <c r="D39" s="2" t="s">
        <v>31</v>
      </c>
      <c r="E39" s="2" t="s">
        <v>32</v>
      </c>
      <c r="F39" s="2" t="n">
        <v>1</v>
      </c>
      <c r="G39" s="6" t="n">
        <v>91.38</v>
      </c>
      <c r="H39" s="2" t="s">
        <v>71</v>
      </c>
      <c r="I39" s="2"/>
      <c r="J39" s="7" t="n">
        <f aca="false">DATE(YEAR(B39),MONTH(B39),1)</f>
        <v>46023</v>
      </c>
      <c r="K39" s="6" t="n">
        <f aca="false">F39*G39</f>
        <v>91.38</v>
      </c>
      <c r="L39" s="6" t="n">
        <f aca="false">K39*(1-INDEX(Settings!$B$5:$B$9,MATCH(E39,Settings!$A$5:$A$9,0)))</f>
        <v>63.0522</v>
      </c>
      <c r="M39" s="6" t="n">
        <f aca="false">K39-L39</f>
        <v>28.3278</v>
      </c>
    </row>
    <row r="40" customFormat="false" ht="15" hidden="false" customHeight="false" outlineLevel="0" collapsed="false">
      <c r="A40" s="2" t="s">
        <v>77</v>
      </c>
      <c r="B40" s="5" t="n">
        <v>46041</v>
      </c>
      <c r="C40" s="2" t="s">
        <v>23</v>
      </c>
      <c r="D40" s="2" t="s">
        <v>61</v>
      </c>
      <c r="E40" s="2" t="s">
        <v>25</v>
      </c>
      <c r="F40" s="2" t="n">
        <v>287</v>
      </c>
      <c r="G40" s="6" t="n">
        <v>3.43</v>
      </c>
      <c r="H40" s="2" t="s">
        <v>26</v>
      </c>
      <c r="I40" s="2" t="n">
        <v>34</v>
      </c>
      <c r="J40" s="7" t="n">
        <f aca="false">DATE(YEAR(B40),MONTH(B40),1)</f>
        <v>46023</v>
      </c>
      <c r="K40" s="6" t="n">
        <f aca="false">F40*G40</f>
        <v>984.41</v>
      </c>
      <c r="L40" s="6" t="n">
        <f aca="false">K40*(1-INDEX(Settings!$B$5:$B$9,MATCH(E40,Settings!$A$5:$A$9,0)))</f>
        <v>767.8398</v>
      </c>
      <c r="M40" s="6" t="n">
        <f aca="false">K40-L40</f>
        <v>216.5702</v>
      </c>
    </row>
    <row r="41" customFormat="false" ht="15" hidden="false" customHeight="false" outlineLevel="0" collapsed="false">
      <c r="A41" s="2" t="s">
        <v>78</v>
      </c>
      <c r="B41" s="5" t="n">
        <v>46041</v>
      </c>
      <c r="C41" s="2" t="s">
        <v>23</v>
      </c>
      <c r="D41" s="2" t="s">
        <v>61</v>
      </c>
      <c r="E41" s="2" t="s">
        <v>25</v>
      </c>
      <c r="F41" s="2" t="n">
        <v>335</v>
      </c>
      <c r="G41" s="6" t="n">
        <v>2.44</v>
      </c>
      <c r="H41" s="2" t="s">
        <v>26</v>
      </c>
      <c r="I41" s="2" t="n">
        <v>63</v>
      </c>
      <c r="J41" s="7" t="n">
        <f aca="false">DATE(YEAR(B41),MONTH(B41),1)</f>
        <v>46023</v>
      </c>
      <c r="K41" s="6" t="n">
        <f aca="false">F41*G41</f>
        <v>817.4</v>
      </c>
      <c r="L41" s="6" t="n">
        <f aca="false">K41*(1-INDEX(Settings!$B$5:$B$9,MATCH(E41,Settings!$A$5:$A$9,0)))</f>
        <v>637.572</v>
      </c>
      <c r="M41" s="6" t="n">
        <f aca="false">K41-L41</f>
        <v>179.828</v>
      </c>
    </row>
    <row r="42" customFormat="false" ht="15" hidden="false" customHeight="false" outlineLevel="0" collapsed="false">
      <c r="A42" s="2" t="s">
        <v>79</v>
      </c>
      <c r="B42" s="5" t="n">
        <v>46041</v>
      </c>
      <c r="C42" s="2" t="s">
        <v>23</v>
      </c>
      <c r="D42" s="2" t="s">
        <v>61</v>
      </c>
      <c r="E42" s="2" t="s">
        <v>25</v>
      </c>
      <c r="F42" s="2" t="n">
        <v>301</v>
      </c>
      <c r="G42" s="6" t="n">
        <v>0.52</v>
      </c>
      <c r="H42" s="2" t="s">
        <v>26</v>
      </c>
      <c r="I42" s="2" t="n">
        <v>19</v>
      </c>
      <c r="J42" s="7" t="n">
        <f aca="false">DATE(YEAR(B42),MONTH(B42),1)</f>
        <v>46023</v>
      </c>
      <c r="K42" s="6" t="n">
        <f aca="false">F42*G42</f>
        <v>156.52</v>
      </c>
      <c r="L42" s="6" t="n">
        <f aca="false">K42*(1-INDEX(Settings!$B$5:$B$9,MATCH(E42,Settings!$A$5:$A$9,0)))</f>
        <v>122.0856</v>
      </c>
      <c r="M42" s="6" t="n">
        <f aca="false">K42-L42</f>
        <v>34.4344</v>
      </c>
    </row>
    <row r="43" customFormat="false" ht="15" hidden="false" customHeight="false" outlineLevel="0" collapsed="false">
      <c r="A43" s="2" t="s">
        <v>80</v>
      </c>
      <c r="B43" s="5" t="n">
        <v>46042</v>
      </c>
      <c r="C43" s="2" t="s">
        <v>41</v>
      </c>
      <c r="D43" s="2" t="s">
        <v>57</v>
      </c>
      <c r="E43" s="2" t="s">
        <v>34</v>
      </c>
      <c r="F43" s="2" t="n">
        <v>27</v>
      </c>
      <c r="G43" s="6" t="n">
        <v>29.06</v>
      </c>
      <c r="H43" s="2" t="s">
        <v>26</v>
      </c>
      <c r="I43" s="2" t="n">
        <v>42</v>
      </c>
      <c r="J43" s="7" t="n">
        <f aca="false">DATE(YEAR(B43),MONTH(B43),1)</f>
        <v>46023</v>
      </c>
      <c r="K43" s="6" t="n">
        <f aca="false">F43*G43</f>
        <v>784.62</v>
      </c>
      <c r="L43" s="6" t="n">
        <f aca="false">K43*(1-INDEX(Settings!$B$5:$B$9,MATCH(E43,Settings!$A$5:$A$9,0)))</f>
        <v>486.4644</v>
      </c>
      <c r="M43" s="6" t="n">
        <f aca="false">K43-L43</f>
        <v>298.1556</v>
      </c>
    </row>
    <row r="44" customFormat="false" ht="15" hidden="false" customHeight="false" outlineLevel="0" collapsed="false">
      <c r="A44" s="2" t="s">
        <v>81</v>
      </c>
      <c r="B44" s="5" t="n">
        <v>46042</v>
      </c>
      <c r="C44" s="2" t="s">
        <v>30</v>
      </c>
      <c r="D44" s="2" t="s">
        <v>31</v>
      </c>
      <c r="E44" s="2" t="s">
        <v>32</v>
      </c>
      <c r="F44" s="2" t="n">
        <v>46</v>
      </c>
      <c r="G44" s="6" t="n">
        <v>78.2</v>
      </c>
      <c r="H44" s="2" t="s">
        <v>71</v>
      </c>
      <c r="I44" s="2"/>
      <c r="J44" s="7" t="n">
        <f aca="false">DATE(YEAR(B44),MONTH(B44),1)</f>
        <v>46023</v>
      </c>
      <c r="K44" s="6" t="n">
        <f aca="false">F44*G44</f>
        <v>3597.2</v>
      </c>
      <c r="L44" s="6" t="n">
        <f aca="false">K44*(1-INDEX(Settings!$B$5:$B$9,MATCH(E44,Settings!$A$5:$A$9,0)))</f>
        <v>2482.068</v>
      </c>
      <c r="M44" s="6" t="n">
        <f aca="false">K44-L44</f>
        <v>1115.132</v>
      </c>
    </row>
    <row r="45" customFormat="false" ht="15" hidden="false" customHeight="false" outlineLevel="0" collapsed="false">
      <c r="A45" s="2" t="s">
        <v>82</v>
      </c>
      <c r="B45" s="5" t="n">
        <v>46042</v>
      </c>
      <c r="C45" s="2" t="s">
        <v>41</v>
      </c>
      <c r="D45" s="2" t="s">
        <v>57</v>
      </c>
      <c r="E45" s="2" t="s">
        <v>25</v>
      </c>
      <c r="F45" s="2" t="n">
        <v>225</v>
      </c>
      <c r="G45" s="6" t="n">
        <v>2.5</v>
      </c>
      <c r="H45" s="2" t="s">
        <v>26</v>
      </c>
      <c r="I45" s="2" t="n">
        <v>9</v>
      </c>
      <c r="J45" s="7" t="n">
        <f aca="false">DATE(YEAR(B45),MONTH(B45),1)</f>
        <v>46023</v>
      </c>
      <c r="K45" s="6" t="n">
        <f aca="false">F45*G45</f>
        <v>562.5</v>
      </c>
      <c r="L45" s="6" t="n">
        <f aca="false">K45*(1-INDEX(Settings!$B$5:$B$9,MATCH(E45,Settings!$A$5:$A$9,0)))</f>
        <v>438.75</v>
      </c>
      <c r="M45" s="6" t="n">
        <f aca="false">K45-L45</f>
        <v>123.75</v>
      </c>
    </row>
    <row r="46" customFormat="false" ht="15" hidden="false" customHeight="false" outlineLevel="0" collapsed="false">
      <c r="A46" s="2" t="s">
        <v>83</v>
      </c>
      <c r="B46" s="5" t="n">
        <v>46042</v>
      </c>
      <c r="C46" s="2" t="s">
        <v>36</v>
      </c>
      <c r="D46" s="2" t="s">
        <v>37</v>
      </c>
      <c r="E46" s="2" t="s">
        <v>39</v>
      </c>
      <c r="F46" s="2" t="n">
        <v>16</v>
      </c>
      <c r="G46" s="6" t="n">
        <v>56.71</v>
      </c>
      <c r="H46" s="2" t="s">
        <v>71</v>
      </c>
      <c r="I46" s="2"/>
      <c r="J46" s="7" t="n">
        <f aca="false">DATE(YEAR(B46),MONTH(B46),1)</f>
        <v>46023</v>
      </c>
      <c r="K46" s="6" t="n">
        <f aca="false">F46*G46</f>
        <v>907.36</v>
      </c>
      <c r="L46" s="6" t="n">
        <f aca="false">K46*(1-INDEX(Settings!$B$5:$B$9,MATCH(E46,Settings!$A$5:$A$9,0)))</f>
        <v>662.3728</v>
      </c>
      <c r="M46" s="6" t="n">
        <f aca="false">K46-L46</f>
        <v>244.9872</v>
      </c>
    </row>
    <row r="47" customFormat="false" ht="15" hidden="false" customHeight="false" outlineLevel="0" collapsed="false">
      <c r="A47" s="2" t="s">
        <v>84</v>
      </c>
      <c r="B47" s="5" t="n">
        <v>46044</v>
      </c>
      <c r="C47" s="2" t="s">
        <v>41</v>
      </c>
      <c r="D47" s="2" t="s">
        <v>57</v>
      </c>
      <c r="E47" s="2" t="s">
        <v>34</v>
      </c>
      <c r="F47" s="2" t="n">
        <v>22</v>
      </c>
      <c r="G47" s="6" t="n">
        <v>8.86</v>
      </c>
      <c r="H47" s="2" t="s">
        <v>26</v>
      </c>
      <c r="I47" s="2" t="n">
        <v>26</v>
      </c>
      <c r="J47" s="7" t="n">
        <f aca="false">DATE(YEAR(B47),MONTH(B47),1)</f>
        <v>46023</v>
      </c>
      <c r="K47" s="6" t="n">
        <f aca="false">F47*G47</f>
        <v>194.92</v>
      </c>
      <c r="L47" s="6" t="n">
        <f aca="false">K47*(1-INDEX(Settings!$B$5:$B$9,MATCH(E47,Settings!$A$5:$A$9,0)))</f>
        <v>120.8504</v>
      </c>
      <c r="M47" s="6" t="n">
        <f aca="false">K47-L47</f>
        <v>74.0696</v>
      </c>
    </row>
    <row r="48" customFormat="false" ht="15" hidden="false" customHeight="false" outlineLevel="0" collapsed="false">
      <c r="A48" s="2" t="s">
        <v>85</v>
      </c>
      <c r="B48" s="5" t="n">
        <v>46045</v>
      </c>
      <c r="C48" s="2" t="s">
        <v>36</v>
      </c>
      <c r="D48" s="2" t="s">
        <v>37</v>
      </c>
      <c r="E48" s="2" t="s">
        <v>25</v>
      </c>
      <c r="F48" s="2" t="n">
        <v>390</v>
      </c>
      <c r="G48" s="6" t="n">
        <v>1.86</v>
      </c>
      <c r="H48" s="2" t="s">
        <v>26</v>
      </c>
      <c r="I48" s="2" t="n">
        <v>5</v>
      </c>
      <c r="J48" s="7" t="n">
        <f aca="false">DATE(YEAR(B48),MONTH(B48),1)</f>
        <v>46023</v>
      </c>
      <c r="K48" s="6" t="n">
        <f aca="false">F48*G48</f>
        <v>725.4</v>
      </c>
      <c r="L48" s="6" t="n">
        <f aca="false">K48*(1-INDEX(Settings!$B$5:$B$9,MATCH(E48,Settings!$A$5:$A$9,0)))</f>
        <v>565.812</v>
      </c>
      <c r="M48" s="6" t="n">
        <f aca="false">K48-L48</f>
        <v>159.588</v>
      </c>
    </row>
    <row r="49" customFormat="false" ht="15" hidden="false" customHeight="false" outlineLevel="0" collapsed="false">
      <c r="A49" s="2" t="s">
        <v>86</v>
      </c>
      <c r="B49" s="5" t="n">
        <v>46045</v>
      </c>
      <c r="C49" s="2" t="s">
        <v>41</v>
      </c>
      <c r="D49" s="2" t="s">
        <v>42</v>
      </c>
      <c r="E49" s="2" t="s">
        <v>39</v>
      </c>
      <c r="F49" s="2" t="n">
        <v>58</v>
      </c>
      <c r="G49" s="6" t="n">
        <v>5.65</v>
      </c>
      <c r="H49" s="2" t="s">
        <v>26</v>
      </c>
      <c r="I49" s="2" t="n">
        <v>16</v>
      </c>
      <c r="J49" s="7" t="n">
        <f aca="false">DATE(YEAR(B49),MONTH(B49),1)</f>
        <v>46023</v>
      </c>
      <c r="K49" s="6" t="n">
        <f aca="false">F49*G49</f>
        <v>327.7</v>
      </c>
      <c r="L49" s="6" t="n">
        <f aca="false">K49*(1-INDEX(Settings!$B$5:$B$9,MATCH(E49,Settings!$A$5:$A$9,0)))</f>
        <v>239.221</v>
      </c>
      <c r="M49" s="6" t="n">
        <f aca="false">K49-L49</f>
        <v>88.479</v>
      </c>
    </row>
    <row r="50" customFormat="false" ht="15" hidden="false" customHeight="false" outlineLevel="0" collapsed="false">
      <c r="A50" s="2" t="s">
        <v>87</v>
      </c>
      <c r="B50" s="5" t="n">
        <v>46046</v>
      </c>
      <c r="C50" s="2" t="s">
        <v>23</v>
      </c>
      <c r="D50" s="2" t="s">
        <v>24</v>
      </c>
      <c r="E50" s="2" t="s">
        <v>32</v>
      </c>
      <c r="F50" s="2" t="n">
        <v>53</v>
      </c>
      <c r="G50" s="6" t="n">
        <v>91.5</v>
      </c>
      <c r="H50" s="2" t="s">
        <v>26</v>
      </c>
      <c r="I50" s="2" t="n">
        <v>11</v>
      </c>
      <c r="J50" s="7" t="n">
        <f aca="false">DATE(YEAR(B50),MONTH(B50),1)</f>
        <v>46023</v>
      </c>
      <c r="K50" s="6" t="n">
        <f aca="false">F50*G50</f>
        <v>4849.5</v>
      </c>
      <c r="L50" s="6" t="n">
        <f aca="false">K50*(1-INDEX(Settings!$B$5:$B$9,MATCH(E50,Settings!$A$5:$A$9,0)))</f>
        <v>3346.155</v>
      </c>
      <c r="M50" s="6" t="n">
        <f aca="false">K50-L50</f>
        <v>1503.345</v>
      </c>
    </row>
    <row r="51" customFormat="false" ht="15" hidden="false" customHeight="false" outlineLevel="0" collapsed="false">
      <c r="A51" s="2" t="s">
        <v>88</v>
      </c>
      <c r="B51" s="5" t="n">
        <v>46046</v>
      </c>
      <c r="C51" s="2" t="s">
        <v>23</v>
      </c>
      <c r="D51" s="2" t="s">
        <v>24</v>
      </c>
      <c r="E51" s="2" t="s">
        <v>39</v>
      </c>
      <c r="F51" s="2" t="n">
        <v>39</v>
      </c>
      <c r="G51" s="6" t="n">
        <v>26.38</v>
      </c>
      <c r="H51" s="2" t="s">
        <v>71</v>
      </c>
      <c r="I51" s="2"/>
      <c r="J51" s="7" t="n">
        <f aca="false">DATE(YEAR(B51),MONTH(B51),1)</f>
        <v>46023</v>
      </c>
      <c r="K51" s="6" t="n">
        <f aca="false">F51*G51</f>
        <v>1028.82</v>
      </c>
      <c r="L51" s="6" t="n">
        <f aca="false">K51*(1-INDEX(Settings!$B$5:$B$9,MATCH(E51,Settings!$A$5:$A$9,0)))</f>
        <v>751.0386</v>
      </c>
      <c r="M51" s="6" t="n">
        <f aca="false">K51-L51</f>
        <v>277.7814</v>
      </c>
    </row>
    <row r="52" customFormat="false" ht="15" hidden="false" customHeight="false" outlineLevel="0" collapsed="false">
      <c r="A52" s="2" t="s">
        <v>89</v>
      </c>
      <c r="B52" s="5" t="n">
        <v>46046</v>
      </c>
      <c r="C52" s="2" t="s">
        <v>36</v>
      </c>
      <c r="D52" s="2" t="s">
        <v>37</v>
      </c>
      <c r="E52" s="2" t="s">
        <v>39</v>
      </c>
      <c r="F52" s="2" t="n">
        <v>56</v>
      </c>
      <c r="G52" s="6" t="n">
        <v>11.83</v>
      </c>
      <c r="H52" s="2" t="s">
        <v>71</v>
      </c>
      <c r="I52" s="2"/>
      <c r="J52" s="7" t="n">
        <f aca="false">DATE(YEAR(B52),MONTH(B52),1)</f>
        <v>46023</v>
      </c>
      <c r="K52" s="6" t="n">
        <f aca="false">F52*G52</f>
        <v>662.48</v>
      </c>
      <c r="L52" s="6" t="n">
        <f aca="false">K52*(1-INDEX(Settings!$B$5:$B$9,MATCH(E52,Settings!$A$5:$A$9,0)))</f>
        <v>483.6104</v>
      </c>
      <c r="M52" s="6" t="n">
        <f aca="false">K52-L52</f>
        <v>178.8696</v>
      </c>
    </row>
    <row r="53" customFormat="false" ht="15" hidden="false" customHeight="false" outlineLevel="0" collapsed="false">
      <c r="A53" s="2" t="s">
        <v>90</v>
      </c>
      <c r="B53" s="5" t="n">
        <v>46047</v>
      </c>
      <c r="C53" s="2" t="s">
        <v>30</v>
      </c>
      <c r="D53" s="2" t="s">
        <v>31</v>
      </c>
      <c r="E53" s="2" t="s">
        <v>25</v>
      </c>
      <c r="F53" s="2" t="n">
        <v>271</v>
      </c>
      <c r="G53" s="6" t="n">
        <v>2.11</v>
      </c>
      <c r="H53" s="2" t="s">
        <v>71</v>
      </c>
      <c r="I53" s="2"/>
      <c r="J53" s="7" t="n">
        <f aca="false">DATE(YEAR(B53),MONTH(B53),1)</f>
        <v>46023</v>
      </c>
      <c r="K53" s="6" t="n">
        <f aca="false">F53*G53</f>
        <v>571.81</v>
      </c>
      <c r="L53" s="6" t="n">
        <f aca="false">K53*(1-INDEX(Settings!$B$5:$B$9,MATCH(E53,Settings!$A$5:$A$9,0)))</f>
        <v>446.0118</v>
      </c>
      <c r="M53" s="6" t="n">
        <f aca="false">K53-L53</f>
        <v>125.7982</v>
      </c>
    </row>
    <row r="54" customFormat="false" ht="15" hidden="false" customHeight="false" outlineLevel="0" collapsed="false">
      <c r="A54" s="2" t="s">
        <v>91</v>
      </c>
      <c r="B54" s="5" t="n">
        <v>46047</v>
      </c>
      <c r="C54" s="2" t="s">
        <v>30</v>
      </c>
      <c r="D54" s="2" t="s">
        <v>31</v>
      </c>
      <c r="E54" s="2" t="s">
        <v>25</v>
      </c>
      <c r="F54" s="2" t="n">
        <v>262</v>
      </c>
      <c r="G54" s="6" t="n">
        <v>1.77</v>
      </c>
      <c r="H54" s="2" t="s">
        <v>26</v>
      </c>
      <c r="I54" s="2" t="n">
        <v>6</v>
      </c>
      <c r="J54" s="7" t="n">
        <f aca="false">DATE(YEAR(B54),MONTH(B54),1)</f>
        <v>46023</v>
      </c>
      <c r="K54" s="6" t="n">
        <f aca="false">F54*G54</f>
        <v>463.74</v>
      </c>
      <c r="L54" s="6" t="n">
        <f aca="false">K54*(1-INDEX(Settings!$B$5:$B$9,MATCH(E54,Settings!$A$5:$A$9,0)))</f>
        <v>361.7172</v>
      </c>
      <c r="M54" s="6" t="n">
        <f aca="false">K54-L54</f>
        <v>102.0228</v>
      </c>
    </row>
    <row r="55" customFormat="false" ht="15" hidden="false" customHeight="false" outlineLevel="0" collapsed="false">
      <c r="A55" s="2" t="s">
        <v>92</v>
      </c>
      <c r="B55" s="5" t="n">
        <v>46047</v>
      </c>
      <c r="C55" s="2" t="s">
        <v>30</v>
      </c>
      <c r="D55" s="2" t="s">
        <v>31</v>
      </c>
      <c r="E55" s="2" t="s">
        <v>28</v>
      </c>
      <c r="F55" s="2" t="n">
        <v>56</v>
      </c>
      <c r="G55" s="6" t="n">
        <v>0.77</v>
      </c>
      <c r="H55" s="2" t="s">
        <v>26</v>
      </c>
      <c r="I55" s="2" t="n">
        <v>28</v>
      </c>
      <c r="J55" s="7" t="n">
        <f aca="false">DATE(YEAR(B55),MONTH(B55),1)</f>
        <v>46023</v>
      </c>
      <c r="K55" s="6" t="n">
        <f aca="false">F55*G55</f>
        <v>43.12</v>
      </c>
      <c r="L55" s="6" t="n">
        <f aca="false">K55*(1-INDEX(Settings!$B$5:$B$9,MATCH(E55,Settings!$A$5:$A$9,0)))</f>
        <v>25.0096</v>
      </c>
      <c r="M55" s="6" t="n">
        <f aca="false">K55-L55</f>
        <v>18.1104</v>
      </c>
    </row>
    <row r="56" customFormat="false" ht="15" hidden="false" customHeight="false" outlineLevel="0" collapsed="false">
      <c r="A56" s="2" t="s">
        <v>93</v>
      </c>
      <c r="B56" s="5" t="n">
        <v>46048</v>
      </c>
      <c r="C56" s="2" t="s">
        <v>41</v>
      </c>
      <c r="D56" s="2" t="s">
        <v>42</v>
      </c>
      <c r="E56" s="2" t="s">
        <v>39</v>
      </c>
      <c r="F56" s="2" t="n">
        <v>32</v>
      </c>
      <c r="G56" s="6" t="n">
        <v>44.92</v>
      </c>
      <c r="H56" s="2" t="s">
        <v>71</v>
      </c>
      <c r="I56" s="2"/>
      <c r="J56" s="7" t="n">
        <f aca="false">DATE(YEAR(B56),MONTH(B56),1)</f>
        <v>46023</v>
      </c>
      <c r="K56" s="6" t="n">
        <f aca="false">F56*G56</f>
        <v>1437.44</v>
      </c>
      <c r="L56" s="6" t="n">
        <f aca="false">K56*(1-INDEX(Settings!$B$5:$B$9,MATCH(E56,Settings!$A$5:$A$9,0)))</f>
        <v>1049.3312</v>
      </c>
      <c r="M56" s="6" t="n">
        <f aca="false">K56-L56</f>
        <v>388.1088</v>
      </c>
    </row>
    <row r="57" customFormat="false" ht="15" hidden="false" customHeight="false" outlineLevel="0" collapsed="false">
      <c r="A57" s="2" t="s">
        <v>94</v>
      </c>
      <c r="B57" s="5" t="n">
        <v>46048</v>
      </c>
      <c r="C57" s="2" t="s">
        <v>36</v>
      </c>
      <c r="D57" s="2" t="s">
        <v>37</v>
      </c>
      <c r="E57" s="2" t="s">
        <v>34</v>
      </c>
      <c r="F57" s="2" t="n">
        <v>46</v>
      </c>
      <c r="G57" s="6" t="n">
        <v>36.8</v>
      </c>
      <c r="H57" s="2" t="s">
        <v>26</v>
      </c>
      <c r="I57" s="2" t="n">
        <v>22</v>
      </c>
      <c r="J57" s="7" t="n">
        <f aca="false">DATE(YEAR(B57),MONTH(B57),1)</f>
        <v>46023</v>
      </c>
      <c r="K57" s="6" t="n">
        <f aca="false">F57*G57</f>
        <v>1692.8</v>
      </c>
      <c r="L57" s="6" t="n">
        <f aca="false">K57*(1-INDEX(Settings!$B$5:$B$9,MATCH(E57,Settings!$A$5:$A$9,0)))</f>
        <v>1049.536</v>
      </c>
      <c r="M57" s="6" t="n">
        <f aca="false">K57-L57</f>
        <v>643.264</v>
      </c>
    </row>
    <row r="58" customFormat="false" ht="15" hidden="false" customHeight="false" outlineLevel="0" collapsed="false">
      <c r="A58" s="2" t="s">
        <v>95</v>
      </c>
      <c r="B58" s="5" t="n">
        <v>46049</v>
      </c>
      <c r="C58" s="2" t="s">
        <v>30</v>
      </c>
      <c r="D58" s="2" t="s">
        <v>31</v>
      </c>
      <c r="E58" s="2" t="s">
        <v>39</v>
      </c>
      <c r="F58" s="2" t="n">
        <v>16</v>
      </c>
      <c r="G58" s="6" t="n">
        <v>50.96</v>
      </c>
      <c r="H58" s="2" t="s">
        <v>26</v>
      </c>
      <c r="I58" s="2" t="n">
        <v>44</v>
      </c>
      <c r="J58" s="7" t="n">
        <f aca="false">DATE(YEAR(B58),MONTH(B58),1)</f>
        <v>46023</v>
      </c>
      <c r="K58" s="6" t="n">
        <f aca="false">F58*G58</f>
        <v>815.36</v>
      </c>
      <c r="L58" s="6" t="n">
        <f aca="false">K58*(1-INDEX(Settings!$B$5:$B$9,MATCH(E58,Settings!$A$5:$A$9,0)))</f>
        <v>595.2128</v>
      </c>
      <c r="M58" s="6" t="n">
        <f aca="false">K58-L58</f>
        <v>220.1472</v>
      </c>
    </row>
    <row r="59" customFormat="false" ht="15" hidden="false" customHeight="false" outlineLevel="0" collapsed="false">
      <c r="A59" s="2" t="s">
        <v>96</v>
      </c>
      <c r="B59" s="5" t="n">
        <v>46050</v>
      </c>
      <c r="C59" s="2" t="s">
        <v>36</v>
      </c>
      <c r="D59" s="2" t="s">
        <v>37</v>
      </c>
      <c r="E59" s="2" t="s">
        <v>39</v>
      </c>
      <c r="F59" s="2" t="n">
        <v>25</v>
      </c>
      <c r="G59" s="6" t="n">
        <v>50.21</v>
      </c>
      <c r="H59" s="2" t="s">
        <v>26</v>
      </c>
      <c r="I59" s="2" t="n">
        <v>68</v>
      </c>
      <c r="J59" s="7" t="n">
        <f aca="false">DATE(YEAR(B59),MONTH(B59),1)</f>
        <v>46023</v>
      </c>
      <c r="K59" s="6" t="n">
        <f aca="false">F59*G59</f>
        <v>1255.25</v>
      </c>
      <c r="L59" s="6" t="n">
        <f aca="false">K59*(1-INDEX(Settings!$B$5:$B$9,MATCH(E59,Settings!$A$5:$A$9,0)))</f>
        <v>916.3325</v>
      </c>
      <c r="M59" s="6" t="n">
        <f aca="false">K59-L59</f>
        <v>338.9175</v>
      </c>
    </row>
    <row r="60" customFormat="false" ht="15" hidden="false" customHeight="false" outlineLevel="0" collapsed="false">
      <c r="A60" s="2" t="s">
        <v>97</v>
      </c>
      <c r="B60" s="5" t="n">
        <v>46051</v>
      </c>
      <c r="C60" s="2" t="s">
        <v>30</v>
      </c>
      <c r="D60" s="2" t="s">
        <v>31</v>
      </c>
      <c r="E60" s="2" t="s">
        <v>34</v>
      </c>
      <c r="F60" s="2" t="n">
        <v>54</v>
      </c>
      <c r="G60" s="6" t="n">
        <v>27.73</v>
      </c>
      <c r="H60" s="2" t="s">
        <v>71</v>
      </c>
      <c r="I60" s="2"/>
      <c r="J60" s="7" t="n">
        <f aca="false">DATE(YEAR(B60),MONTH(B60),1)</f>
        <v>46023</v>
      </c>
      <c r="K60" s="6" t="n">
        <f aca="false">F60*G60</f>
        <v>1497.42</v>
      </c>
      <c r="L60" s="6" t="n">
        <f aca="false">K60*(1-INDEX(Settings!$B$5:$B$9,MATCH(E60,Settings!$A$5:$A$9,0)))</f>
        <v>928.4004</v>
      </c>
      <c r="M60" s="6" t="n">
        <f aca="false">K60-L60</f>
        <v>569.0196</v>
      </c>
    </row>
    <row r="61" customFormat="false" ht="15" hidden="false" customHeight="false" outlineLevel="0" collapsed="false">
      <c r="A61" s="2" t="s">
        <v>98</v>
      </c>
      <c r="B61" s="5" t="n">
        <v>46052</v>
      </c>
      <c r="C61" s="2" t="s">
        <v>41</v>
      </c>
      <c r="D61" s="2" t="s">
        <v>42</v>
      </c>
      <c r="E61" s="2" t="s">
        <v>25</v>
      </c>
      <c r="F61" s="2" t="n">
        <v>79</v>
      </c>
      <c r="G61" s="6" t="n">
        <v>1.65</v>
      </c>
      <c r="H61" s="2" t="s">
        <v>26</v>
      </c>
      <c r="I61" s="2" t="n">
        <v>56</v>
      </c>
      <c r="J61" s="7" t="n">
        <f aca="false">DATE(YEAR(B61),MONTH(B61),1)</f>
        <v>46023</v>
      </c>
      <c r="K61" s="6" t="n">
        <f aca="false">F61*G61</f>
        <v>130.35</v>
      </c>
      <c r="L61" s="6" t="n">
        <f aca="false">K61*(1-INDEX(Settings!$B$5:$B$9,MATCH(E61,Settings!$A$5:$A$9,0)))</f>
        <v>101.673</v>
      </c>
      <c r="M61" s="6" t="n">
        <f aca="false">K61-L61</f>
        <v>28.677</v>
      </c>
    </row>
    <row r="62" customFormat="false" ht="15" hidden="false" customHeight="false" outlineLevel="0" collapsed="false">
      <c r="A62" s="2" t="s">
        <v>99</v>
      </c>
      <c r="B62" s="5" t="n">
        <v>46052</v>
      </c>
      <c r="C62" s="2" t="s">
        <v>41</v>
      </c>
      <c r="D62" s="2" t="s">
        <v>42</v>
      </c>
      <c r="E62" s="2" t="s">
        <v>34</v>
      </c>
      <c r="F62" s="2" t="n">
        <v>8</v>
      </c>
      <c r="G62" s="6" t="n">
        <v>14.76</v>
      </c>
      <c r="H62" s="2" t="s">
        <v>26</v>
      </c>
      <c r="I62" s="2" t="n">
        <v>49</v>
      </c>
      <c r="J62" s="7" t="n">
        <f aca="false">DATE(YEAR(B62),MONTH(B62),1)</f>
        <v>46023</v>
      </c>
      <c r="K62" s="6" t="n">
        <f aca="false">F62*G62</f>
        <v>118.08</v>
      </c>
      <c r="L62" s="6" t="n">
        <f aca="false">K62*(1-INDEX(Settings!$B$5:$B$9,MATCH(E62,Settings!$A$5:$A$9,0)))</f>
        <v>73.2096</v>
      </c>
      <c r="M62" s="6" t="n">
        <f aca="false">K62-L62</f>
        <v>44.8704</v>
      </c>
    </row>
    <row r="63" customFormat="false" ht="15" hidden="false" customHeight="false" outlineLevel="0" collapsed="false">
      <c r="A63" s="2" t="s">
        <v>100</v>
      </c>
      <c r="B63" s="5" t="n">
        <v>46052</v>
      </c>
      <c r="C63" s="2" t="s">
        <v>30</v>
      </c>
      <c r="D63" s="2" t="s">
        <v>31</v>
      </c>
      <c r="E63" s="2" t="s">
        <v>28</v>
      </c>
      <c r="F63" s="2" t="n">
        <v>231</v>
      </c>
      <c r="G63" s="6" t="n">
        <v>1.57</v>
      </c>
      <c r="H63" s="2" t="s">
        <v>26</v>
      </c>
      <c r="I63" s="2" t="n">
        <v>20</v>
      </c>
      <c r="J63" s="7" t="n">
        <f aca="false">DATE(YEAR(B63),MONTH(B63),1)</f>
        <v>46023</v>
      </c>
      <c r="K63" s="6" t="n">
        <f aca="false">F63*G63</f>
        <v>362.67</v>
      </c>
      <c r="L63" s="6" t="n">
        <f aca="false">K63*(1-INDEX(Settings!$B$5:$B$9,MATCH(E63,Settings!$A$5:$A$9,0)))</f>
        <v>210.3486</v>
      </c>
      <c r="M63" s="6" t="n">
        <f aca="false">K63-L63</f>
        <v>152.3214</v>
      </c>
    </row>
    <row r="64" customFormat="false" ht="15" hidden="false" customHeight="false" outlineLevel="0" collapsed="false">
      <c r="A64" s="2" t="s">
        <v>101</v>
      </c>
      <c r="B64" s="5" t="n">
        <v>46052</v>
      </c>
      <c r="C64" s="2" t="s">
        <v>41</v>
      </c>
      <c r="D64" s="2" t="s">
        <v>57</v>
      </c>
      <c r="E64" s="2" t="s">
        <v>32</v>
      </c>
      <c r="F64" s="2" t="n">
        <v>54</v>
      </c>
      <c r="G64" s="6" t="n">
        <v>52.37</v>
      </c>
      <c r="H64" s="2" t="s">
        <v>26</v>
      </c>
      <c r="I64" s="2" t="n">
        <v>43</v>
      </c>
      <c r="J64" s="7" t="n">
        <f aca="false">DATE(YEAR(B64),MONTH(B64),1)</f>
        <v>46023</v>
      </c>
      <c r="K64" s="6" t="n">
        <f aca="false">F64*G64</f>
        <v>2827.98</v>
      </c>
      <c r="L64" s="6" t="n">
        <f aca="false">K64*(1-INDEX(Settings!$B$5:$B$9,MATCH(E64,Settings!$A$5:$A$9,0)))</f>
        <v>1951.3062</v>
      </c>
      <c r="M64" s="6" t="n">
        <f aca="false">K64-L64</f>
        <v>876.6738</v>
      </c>
    </row>
    <row r="65" customFormat="false" ht="15" hidden="false" customHeight="false" outlineLevel="0" collapsed="false">
      <c r="A65" s="2" t="s">
        <v>102</v>
      </c>
      <c r="B65" s="5" t="n">
        <v>46053</v>
      </c>
      <c r="C65" s="2" t="s">
        <v>41</v>
      </c>
      <c r="D65" s="2" t="s">
        <v>42</v>
      </c>
      <c r="E65" s="2" t="s">
        <v>32</v>
      </c>
      <c r="F65" s="2" t="n">
        <v>48</v>
      </c>
      <c r="G65" s="6" t="n">
        <v>37.07</v>
      </c>
      <c r="H65" s="2" t="s">
        <v>26</v>
      </c>
      <c r="I65" s="2" t="n">
        <v>66</v>
      </c>
      <c r="J65" s="7" t="n">
        <f aca="false">DATE(YEAR(B65),MONTH(B65),1)</f>
        <v>46023</v>
      </c>
      <c r="K65" s="6" t="n">
        <f aca="false">F65*G65</f>
        <v>1779.36</v>
      </c>
      <c r="L65" s="6" t="n">
        <f aca="false">K65*(1-INDEX(Settings!$B$5:$B$9,MATCH(E65,Settings!$A$5:$A$9,0)))</f>
        <v>1227.7584</v>
      </c>
      <c r="M65" s="6" t="n">
        <f aca="false">K65-L65</f>
        <v>551.6016</v>
      </c>
    </row>
    <row r="66" customFormat="false" ht="15" hidden="false" customHeight="false" outlineLevel="0" collapsed="false">
      <c r="A66" s="2" t="s">
        <v>103</v>
      </c>
      <c r="B66" s="5" t="n">
        <v>46054</v>
      </c>
      <c r="C66" s="2" t="s">
        <v>30</v>
      </c>
      <c r="D66" s="2" t="s">
        <v>31</v>
      </c>
      <c r="E66" s="2" t="s">
        <v>28</v>
      </c>
      <c r="F66" s="2" t="n">
        <v>291</v>
      </c>
      <c r="G66" s="6" t="n">
        <v>0.67</v>
      </c>
      <c r="H66" s="2" t="s">
        <v>26</v>
      </c>
      <c r="I66" s="2" t="n">
        <v>8</v>
      </c>
      <c r="J66" s="7" t="n">
        <f aca="false">DATE(YEAR(B66),MONTH(B66),1)</f>
        <v>46054</v>
      </c>
      <c r="K66" s="6" t="n">
        <f aca="false">F66*G66</f>
        <v>194.97</v>
      </c>
      <c r="L66" s="6" t="n">
        <f aca="false">K66*(1-INDEX(Settings!$B$5:$B$9,MATCH(E66,Settings!$A$5:$A$9,0)))</f>
        <v>113.0826</v>
      </c>
      <c r="M66" s="6" t="n">
        <f aca="false">K66-L66</f>
        <v>81.8874</v>
      </c>
    </row>
    <row r="67" customFormat="false" ht="15" hidden="false" customHeight="false" outlineLevel="0" collapsed="false">
      <c r="A67" s="2" t="s">
        <v>104</v>
      </c>
      <c r="B67" s="5" t="n">
        <v>46054</v>
      </c>
      <c r="C67" s="2" t="s">
        <v>23</v>
      </c>
      <c r="D67" s="2" t="s">
        <v>61</v>
      </c>
      <c r="E67" s="2" t="s">
        <v>39</v>
      </c>
      <c r="F67" s="2" t="n">
        <v>20</v>
      </c>
      <c r="G67" s="6" t="n">
        <v>21.5</v>
      </c>
      <c r="H67" s="2" t="s">
        <v>26</v>
      </c>
      <c r="I67" s="2" t="n">
        <v>65</v>
      </c>
      <c r="J67" s="7" t="n">
        <f aca="false">DATE(YEAR(B67),MONTH(B67),1)</f>
        <v>46054</v>
      </c>
      <c r="K67" s="6" t="n">
        <f aca="false">F67*G67</f>
        <v>430</v>
      </c>
      <c r="L67" s="6" t="n">
        <f aca="false">K67*(1-INDEX(Settings!$B$5:$B$9,MATCH(E67,Settings!$A$5:$A$9,0)))</f>
        <v>313.9</v>
      </c>
      <c r="M67" s="6" t="n">
        <f aca="false">K67-L67</f>
        <v>116.1</v>
      </c>
    </row>
    <row r="68" customFormat="false" ht="15" hidden="false" customHeight="false" outlineLevel="0" collapsed="false">
      <c r="A68" s="2" t="s">
        <v>105</v>
      </c>
      <c r="B68" s="5" t="n">
        <v>46054</v>
      </c>
      <c r="C68" s="2" t="s">
        <v>41</v>
      </c>
      <c r="D68" s="2" t="s">
        <v>42</v>
      </c>
      <c r="E68" s="2" t="s">
        <v>25</v>
      </c>
      <c r="F68" s="2" t="n">
        <v>92</v>
      </c>
      <c r="G68" s="6" t="n">
        <v>2.45</v>
      </c>
      <c r="H68" s="2" t="s">
        <v>71</v>
      </c>
      <c r="I68" s="2"/>
      <c r="J68" s="7" t="n">
        <f aca="false">DATE(YEAR(B68),MONTH(B68),1)</f>
        <v>46054</v>
      </c>
      <c r="K68" s="6" t="n">
        <f aca="false">F68*G68</f>
        <v>225.4</v>
      </c>
      <c r="L68" s="6" t="n">
        <f aca="false">K68*(1-INDEX(Settings!$B$5:$B$9,MATCH(E68,Settings!$A$5:$A$9,0)))</f>
        <v>175.812</v>
      </c>
      <c r="M68" s="6" t="n">
        <f aca="false">K68-L68</f>
        <v>49.588</v>
      </c>
    </row>
    <row r="69" customFormat="false" ht="15" hidden="false" customHeight="false" outlineLevel="0" collapsed="false">
      <c r="A69" s="2" t="s">
        <v>106</v>
      </c>
      <c r="B69" s="5" t="n">
        <v>46055</v>
      </c>
      <c r="C69" s="2" t="s">
        <v>23</v>
      </c>
      <c r="D69" s="2" t="s">
        <v>61</v>
      </c>
      <c r="E69" s="2" t="s">
        <v>28</v>
      </c>
      <c r="F69" s="2" t="n">
        <v>48</v>
      </c>
      <c r="G69" s="6" t="n">
        <v>0.92</v>
      </c>
      <c r="H69" s="2" t="s">
        <v>26</v>
      </c>
      <c r="I69" s="2" t="n">
        <v>26</v>
      </c>
      <c r="J69" s="7" t="n">
        <f aca="false">DATE(YEAR(B69),MONTH(B69),1)</f>
        <v>46054</v>
      </c>
      <c r="K69" s="6" t="n">
        <f aca="false">F69*G69</f>
        <v>44.16</v>
      </c>
      <c r="L69" s="6" t="n">
        <f aca="false">K69*(1-INDEX(Settings!$B$5:$B$9,MATCH(E69,Settings!$A$5:$A$9,0)))</f>
        <v>25.6128</v>
      </c>
      <c r="M69" s="6" t="n">
        <f aca="false">K69-L69</f>
        <v>18.5472</v>
      </c>
    </row>
    <row r="70" customFormat="false" ht="15" hidden="false" customHeight="false" outlineLevel="0" collapsed="false">
      <c r="A70" s="2" t="s">
        <v>107</v>
      </c>
      <c r="B70" s="5" t="n">
        <v>46055</v>
      </c>
      <c r="C70" s="2" t="s">
        <v>30</v>
      </c>
      <c r="D70" s="2" t="s">
        <v>31</v>
      </c>
      <c r="E70" s="2" t="s">
        <v>25</v>
      </c>
      <c r="F70" s="2" t="n">
        <v>62</v>
      </c>
      <c r="G70" s="6" t="n">
        <v>1.52</v>
      </c>
      <c r="H70" s="2" t="s">
        <v>26</v>
      </c>
      <c r="I70" s="2" t="n">
        <v>55</v>
      </c>
      <c r="J70" s="7" t="n">
        <f aca="false">DATE(YEAR(B70),MONTH(B70),1)</f>
        <v>46054</v>
      </c>
      <c r="K70" s="6" t="n">
        <f aca="false">F70*G70</f>
        <v>94.24</v>
      </c>
      <c r="L70" s="6" t="n">
        <f aca="false">K70*(1-INDEX(Settings!$B$5:$B$9,MATCH(E70,Settings!$A$5:$A$9,0)))</f>
        <v>73.5072</v>
      </c>
      <c r="M70" s="6" t="n">
        <f aca="false">K70-L70</f>
        <v>20.7328</v>
      </c>
    </row>
    <row r="71" customFormat="false" ht="15" hidden="false" customHeight="false" outlineLevel="0" collapsed="false">
      <c r="A71" s="2" t="s">
        <v>108</v>
      </c>
      <c r="B71" s="5" t="n">
        <v>46055</v>
      </c>
      <c r="C71" s="2" t="s">
        <v>23</v>
      </c>
      <c r="D71" s="2" t="s">
        <v>61</v>
      </c>
      <c r="E71" s="2" t="s">
        <v>28</v>
      </c>
      <c r="F71" s="2" t="n">
        <v>190</v>
      </c>
      <c r="G71" s="6" t="n">
        <v>0.69</v>
      </c>
      <c r="H71" s="2" t="s">
        <v>26</v>
      </c>
      <c r="I71" s="2" t="n">
        <v>66</v>
      </c>
      <c r="J71" s="7" t="n">
        <f aca="false">DATE(YEAR(B71),MONTH(B71),1)</f>
        <v>46054</v>
      </c>
      <c r="K71" s="6" t="n">
        <f aca="false">F71*G71</f>
        <v>131.1</v>
      </c>
      <c r="L71" s="6" t="n">
        <f aca="false">K71*(1-INDEX(Settings!$B$5:$B$9,MATCH(E71,Settings!$A$5:$A$9,0)))</f>
        <v>76.038</v>
      </c>
      <c r="M71" s="6" t="n">
        <f aca="false">K71-L71</f>
        <v>55.062</v>
      </c>
    </row>
    <row r="72" customFormat="false" ht="15" hidden="false" customHeight="false" outlineLevel="0" collapsed="false">
      <c r="A72" s="2" t="s">
        <v>109</v>
      </c>
      <c r="B72" s="5" t="n">
        <v>46056</v>
      </c>
      <c r="C72" s="2" t="s">
        <v>36</v>
      </c>
      <c r="D72" s="2" t="s">
        <v>37</v>
      </c>
      <c r="E72" s="2" t="s">
        <v>32</v>
      </c>
      <c r="F72" s="2" t="n">
        <v>33</v>
      </c>
      <c r="G72" s="6" t="n">
        <v>58.53</v>
      </c>
      <c r="H72" s="2" t="s">
        <v>26</v>
      </c>
      <c r="I72" s="2" t="n">
        <v>15</v>
      </c>
      <c r="J72" s="7" t="n">
        <f aca="false">DATE(YEAR(B72),MONTH(B72),1)</f>
        <v>46054</v>
      </c>
      <c r="K72" s="6" t="n">
        <f aca="false">F72*G72</f>
        <v>1931.49</v>
      </c>
      <c r="L72" s="6" t="n">
        <f aca="false">K72*(1-INDEX(Settings!$B$5:$B$9,MATCH(E72,Settings!$A$5:$A$9,0)))</f>
        <v>1332.7281</v>
      </c>
      <c r="M72" s="6" t="n">
        <f aca="false">K72-L72</f>
        <v>598.7619</v>
      </c>
    </row>
    <row r="73" customFormat="false" ht="15" hidden="false" customHeight="false" outlineLevel="0" collapsed="false">
      <c r="A73" s="2" t="s">
        <v>110</v>
      </c>
      <c r="B73" s="5" t="n">
        <v>46056</v>
      </c>
      <c r="C73" s="2" t="s">
        <v>36</v>
      </c>
      <c r="D73" s="2" t="s">
        <v>37</v>
      </c>
      <c r="E73" s="2" t="s">
        <v>28</v>
      </c>
      <c r="F73" s="2" t="n">
        <v>121</v>
      </c>
      <c r="G73" s="6" t="n">
        <v>1.28</v>
      </c>
      <c r="H73" s="2" t="s">
        <v>26</v>
      </c>
      <c r="I73" s="2" t="n">
        <v>51</v>
      </c>
      <c r="J73" s="7" t="n">
        <f aca="false">DATE(YEAR(B73),MONTH(B73),1)</f>
        <v>46054</v>
      </c>
      <c r="K73" s="6" t="n">
        <f aca="false">F73*G73</f>
        <v>154.88</v>
      </c>
      <c r="L73" s="6" t="n">
        <f aca="false">K73*(1-INDEX(Settings!$B$5:$B$9,MATCH(E73,Settings!$A$5:$A$9,0)))</f>
        <v>89.8304</v>
      </c>
      <c r="M73" s="6" t="n">
        <f aca="false">K73-L73</f>
        <v>65.0496</v>
      </c>
    </row>
    <row r="74" customFormat="false" ht="15" hidden="false" customHeight="false" outlineLevel="0" collapsed="false">
      <c r="A74" s="2" t="s">
        <v>111</v>
      </c>
      <c r="B74" s="5" t="n">
        <v>46057</v>
      </c>
      <c r="C74" s="2" t="s">
        <v>41</v>
      </c>
      <c r="D74" s="2" t="s">
        <v>42</v>
      </c>
      <c r="E74" s="2" t="s">
        <v>32</v>
      </c>
      <c r="F74" s="2" t="n">
        <v>20</v>
      </c>
      <c r="G74" s="6" t="n">
        <v>76.97</v>
      </c>
      <c r="H74" s="2" t="s">
        <v>26</v>
      </c>
      <c r="I74" s="2" t="n">
        <v>62</v>
      </c>
      <c r="J74" s="7" t="n">
        <f aca="false">DATE(YEAR(B74),MONTH(B74),1)</f>
        <v>46054</v>
      </c>
      <c r="K74" s="6" t="n">
        <f aca="false">F74*G74</f>
        <v>1539.4</v>
      </c>
      <c r="L74" s="6" t="n">
        <f aca="false">K74*(1-INDEX(Settings!$B$5:$B$9,MATCH(E74,Settings!$A$5:$A$9,0)))</f>
        <v>1062.186</v>
      </c>
      <c r="M74" s="6" t="n">
        <f aca="false">K74-L74</f>
        <v>477.214</v>
      </c>
    </row>
    <row r="75" customFormat="false" ht="15" hidden="false" customHeight="false" outlineLevel="0" collapsed="false">
      <c r="A75" s="2" t="s">
        <v>112</v>
      </c>
      <c r="B75" s="5" t="n">
        <v>46057</v>
      </c>
      <c r="C75" s="2" t="s">
        <v>41</v>
      </c>
      <c r="D75" s="2" t="s">
        <v>42</v>
      </c>
      <c r="E75" s="2" t="s">
        <v>25</v>
      </c>
      <c r="F75" s="2" t="n">
        <v>118</v>
      </c>
      <c r="G75" s="6" t="n">
        <v>1.56</v>
      </c>
      <c r="H75" s="2" t="s">
        <v>26</v>
      </c>
      <c r="I75" s="2" t="n">
        <v>65</v>
      </c>
      <c r="J75" s="7" t="n">
        <f aca="false">DATE(YEAR(B75),MONTH(B75),1)</f>
        <v>46054</v>
      </c>
      <c r="K75" s="6" t="n">
        <f aca="false">F75*G75</f>
        <v>184.08</v>
      </c>
      <c r="L75" s="6" t="n">
        <f aca="false">K75*(1-INDEX(Settings!$B$5:$B$9,MATCH(E75,Settings!$A$5:$A$9,0)))</f>
        <v>143.5824</v>
      </c>
      <c r="M75" s="6" t="n">
        <f aca="false">K75-L75</f>
        <v>40.4976</v>
      </c>
    </row>
    <row r="76" customFormat="false" ht="15" hidden="false" customHeight="false" outlineLevel="0" collapsed="false">
      <c r="A76" s="2" t="s">
        <v>113</v>
      </c>
      <c r="B76" s="5" t="n">
        <v>46057</v>
      </c>
      <c r="C76" s="2" t="s">
        <v>23</v>
      </c>
      <c r="D76" s="2" t="s">
        <v>61</v>
      </c>
      <c r="E76" s="2" t="s">
        <v>25</v>
      </c>
      <c r="F76" s="2" t="n">
        <v>226</v>
      </c>
      <c r="G76" s="6" t="n">
        <v>1.53</v>
      </c>
      <c r="H76" s="2" t="s">
        <v>26</v>
      </c>
      <c r="I76" s="2" t="n">
        <v>38</v>
      </c>
      <c r="J76" s="7" t="n">
        <f aca="false">DATE(YEAR(B76),MONTH(B76),1)</f>
        <v>46054</v>
      </c>
      <c r="K76" s="6" t="n">
        <f aca="false">F76*G76</f>
        <v>345.78</v>
      </c>
      <c r="L76" s="6" t="n">
        <f aca="false">K76*(1-INDEX(Settings!$B$5:$B$9,MATCH(E76,Settings!$A$5:$A$9,0)))</f>
        <v>269.7084</v>
      </c>
      <c r="M76" s="6" t="n">
        <f aca="false">K76-L76</f>
        <v>76.0716</v>
      </c>
    </row>
    <row r="77" customFormat="false" ht="15" hidden="false" customHeight="false" outlineLevel="0" collapsed="false">
      <c r="A77" s="2" t="s">
        <v>114</v>
      </c>
      <c r="B77" s="5" t="n">
        <v>46058</v>
      </c>
      <c r="C77" s="2" t="s">
        <v>41</v>
      </c>
      <c r="D77" s="2" t="s">
        <v>42</v>
      </c>
      <c r="E77" s="2" t="s">
        <v>25</v>
      </c>
      <c r="F77" s="2" t="n">
        <v>374</v>
      </c>
      <c r="G77" s="6" t="n">
        <v>0.95</v>
      </c>
      <c r="H77" s="2" t="s">
        <v>71</v>
      </c>
      <c r="I77" s="2"/>
      <c r="J77" s="7" t="n">
        <f aca="false">DATE(YEAR(B77),MONTH(B77),1)</f>
        <v>46054</v>
      </c>
      <c r="K77" s="6" t="n">
        <f aca="false">F77*G77</f>
        <v>355.3</v>
      </c>
      <c r="L77" s="6" t="n">
        <f aca="false">K77*(1-INDEX(Settings!$B$5:$B$9,MATCH(E77,Settings!$A$5:$A$9,0)))</f>
        <v>277.134</v>
      </c>
      <c r="M77" s="6" t="n">
        <f aca="false">K77-L77</f>
        <v>78.166</v>
      </c>
    </row>
    <row r="78" customFormat="false" ht="15" hidden="false" customHeight="false" outlineLevel="0" collapsed="false">
      <c r="A78" s="2" t="s">
        <v>115</v>
      </c>
      <c r="B78" s="5" t="n">
        <v>46058</v>
      </c>
      <c r="C78" s="2" t="s">
        <v>36</v>
      </c>
      <c r="D78" s="2" t="s">
        <v>37</v>
      </c>
      <c r="E78" s="2" t="s">
        <v>25</v>
      </c>
      <c r="F78" s="2" t="n">
        <v>62</v>
      </c>
      <c r="G78" s="6" t="n">
        <v>2.8</v>
      </c>
      <c r="H78" s="2" t="s">
        <v>26</v>
      </c>
      <c r="I78" s="2" t="n">
        <v>62</v>
      </c>
      <c r="J78" s="7" t="n">
        <f aca="false">DATE(YEAR(B78),MONTH(B78),1)</f>
        <v>46054</v>
      </c>
      <c r="K78" s="6" t="n">
        <f aca="false">F78*G78</f>
        <v>173.6</v>
      </c>
      <c r="L78" s="6" t="n">
        <f aca="false">K78*(1-INDEX(Settings!$B$5:$B$9,MATCH(E78,Settings!$A$5:$A$9,0)))</f>
        <v>135.408</v>
      </c>
      <c r="M78" s="6" t="n">
        <f aca="false">K78-L78</f>
        <v>38.192</v>
      </c>
    </row>
    <row r="79" customFormat="false" ht="15" hidden="false" customHeight="false" outlineLevel="0" collapsed="false">
      <c r="A79" s="2" t="s">
        <v>116</v>
      </c>
      <c r="B79" s="5" t="n">
        <v>46058</v>
      </c>
      <c r="C79" s="2" t="s">
        <v>23</v>
      </c>
      <c r="D79" s="2" t="s">
        <v>61</v>
      </c>
      <c r="E79" s="2" t="s">
        <v>28</v>
      </c>
      <c r="F79" s="2" t="n">
        <v>192</v>
      </c>
      <c r="G79" s="6" t="n">
        <v>1.54</v>
      </c>
      <c r="H79" s="2" t="s">
        <v>26</v>
      </c>
      <c r="I79" s="2" t="n">
        <v>47</v>
      </c>
      <c r="J79" s="7" t="n">
        <f aca="false">DATE(YEAR(B79),MONTH(B79),1)</f>
        <v>46054</v>
      </c>
      <c r="K79" s="6" t="n">
        <f aca="false">F79*G79</f>
        <v>295.68</v>
      </c>
      <c r="L79" s="6" t="n">
        <f aca="false">K79*(1-INDEX(Settings!$B$5:$B$9,MATCH(E79,Settings!$A$5:$A$9,0)))</f>
        <v>171.4944</v>
      </c>
      <c r="M79" s="6" t="n">
        <f aca="false">K79-L79</f>
        <v>124.1856</v>
      </c>
    </row>
    <row r="80" customFormat="false" ht="15" hidden="false" customHeight="false" outlineLevel="0" collapsed="false">
      <c r="A80" s="2" t="s">
        <v>117</v>
      </c>
      <c r="B80" s="5" t="n">
        <v>46059</v>
      </c>
      <c r="C80" s="2" t="s">
        <v>41</v>
      </c>
      <c r="D80" s="2" t="s">
        <v>42</v>
      </c>
      <c r="E80" s="2" t="s">
        <v>34</v>
      </c>
      <c r="F80" s="2" t="n">
        <v>59</v>
      </c>
      <c r="G80" s="6" t="n">
        <v>34.59</v>
      </c>
      <c r="H80" s="2" t="s">
        <v>26</v>
      </c>
      <c r="I80" s="2" t="n">
        <v>47</v>
      </c>
      <c r="J80" s="7" t="n">
        <f aca="false">DATE(YEAR(B80),MONTH(B80),1)</f>
        <v>46054</v>
      </c>
      <c r="K80" s="6" t="n">
        <f aca="false">F80*G80</f>
        <v>2040.81</v>
      </c>
      <c r="L80" s="6" t="n">
        <f aca="false">K80*(1-INDEX(Settings!$B$5:$B$9,MATCH(E80,Settings!$A$5:$A$9,0)))</f>
        <v>1265.3022</v>
      </c>
      <c r="M80" s="6" t="n">
        <f aca="false">K80-L80</f>
        <v>775.5078</v>
      </c>
    </row>
    <row r="81" customFormat="false" ht="15" hidden="false" customHeight="false" outlineLevel="0" collapsed="false">
      <c r="A81" s="2" t="s">
        <v>118</v>
      </c>
      <c r="B81" s="5" t="n">
        <v>46060</v>
      </c>
      <c r="C81" s="2" t="s">
        <v>41</v>
      </c>
      <c r="D81" s="2" t="s">
        <v>42</v>
      </c>
      <c r="E81" s="2" t="s">
        <v>28</v>
      </c>
      <c r="F81" s="2" t="n">
        <v>113</v>
      </c>
      <c r="G81" s="6" t="n">
        <v>1.4</v>
      </c>
      <c r="H81" s="2" t="s">
        <v>26</v>
      </c>
      <c r="I81" s="2" t="n">
        <v>22</v>
      </c>
      <c r="J81" s="7" t="n">
        <f aca="false">DATE(YEAR(B81),MONTH(B81),1)</f>
        <v>46054</v>
      </c>
      <c r="K81" s="6" t="n">
        <f aca="false">F81*G81</f>
        <v>158.2</v>
      </c>
      <c r="L81" s="6" t="n">
        <f aca="false">K81*(1-INDEX(Settings!$B$5:$B$9,MATCH(E81,Settings!$A$5:$A$9,0)))</f>
        <v>91.756</v>
      </c>
      <c r="M81" s="6" t="n">
        <f aca="false">K81-L81</f>
        <v>66.444</v>
      </c>
    </row>
    <row r="82" customFormat="false" ht="15" hidden="false" customHeight="false" outlineLevel="0" collapsed="false">
      <c r="A82" s="2" t="s">
        <v>119</v>
      </c>
      <c r="B82" s="5" t="n">
        <v>46060</v>
      </c>
      <c r="C82" s="2" t="s">
        <v>30</v>
      </c>
      <c r="D82" s="2" t="s">
        <v>31</v>
      </c>
      <c r="E82" s="2" t="s">
        <v>28</v>
      </c>
      <c r="F82" s="2" t="n">
        <v>138</v>
      </c>
      <c r="G82" s="6" t="n">
        <v>0.7</v>
      </c>
      <c r="H82" s="2" t="s">
        <v>26</v>
      </c>
      <c r="I82" s="2" t="n">
        <v>11</v>
      </c>
      <c r="J82" s="7" t="n">
        <f aca="false">DATE(YEAR(B82),MONTH(B82),1)</f>
        <v>46054</v>
      </c>
      <c r="K82" s="6" t="n">
        <f aca="false">F82*G82</f>
        <v>96.6</v>
      </c>
      <c r="L82" s="6" t="n">
        <f aca="false">K82*(1-INDEX(Settings!$B$5:$B$9,MATCH(E82,Settings!$A$5:$A$9,0)))</f>
        <v>56.028</v>
      </c>
      <c r="M82" s="6" t="n">
        <f aca="false">K82-L82</f>
        <v>40.572</v>
      </c>
    </row>
    <row r="83" customFormat="false" ht="15" hidden="false" customHeight="false" outlineLevel="0" collapsed="false">
      <c r="A83" s="2" t="s">
        <v>120</v>
      </c>
      <c r="B83" s="5" t="n">
        <v>46060</v>
      </c>
      <c r="C83" s="2" t="s">
        <v>41</v>
      </c>
      <c r="D83" s="2" t="s">
        <v>57</v>
      </c>
      <c r="E83" s="2" t="s">
        <v>25</v>
      </c>
      <c r="F83" s="2" t="n">
        <v>96</v>
      </c>
      <c r="G83" s="6" t="n">
        <v>1.2</v>
      </c>
      <c r="H83" s="2" t="s">
        <v>26</v>
      </c>
      <c r="I83" s="2" t="n">
        <v>62</v>
      </c>
      <c r="J83" s="7" t="n">
        <f aca="false">DATE(YEAR(B83),MONTH(B83),1)</f>
        <v>46054</v>
      </c>
      <c r="K83" s="6" t="n">
        <f aca="false">F83*G83</f>
        <v>115.2</v>
      </c>
      <c r="L83" s="6" t="n">
        <f aca="false">K83*(1-INDEX(Settings!$B$5:$B$9,MATCH(E83,Settings!$A$5:$A$9,0)))</f>
        <v>89.856</v>
      </c>
      <c r="M83" s="6" t="n">
        <f aca="false">K83-L83</f>
        <v>25.344</v>
      </c>
    </row>
    <row r="84" customFormat="false" ht="15" hidden="false" customHeight="false" outlineLevel="0" collapsed="false">
      <c r="A84" s="2" t="s">
        <v>121</v>
      </c>
      <c r="B84" s="5" t="n">
        <v>46061</v>
      </c>
      <c r="C84" s="2" t="s">
        <v>41</v>
      </c>
      <c r="D84" s="2" t="s">
        <v>42</v>
      </c>
      <c r="E84" s="2" t="s">
        <v>25</v>
      </c>
      <c r="F84" s="2" t="n">
        <v>117</v>
      </c>
      <c r="G84" s="6" t="n">
        <v>1.69</v>
      </c>
      <c r="H84" s="2" t="s">
        <v>26</v>
      </c>
      <c r="I84" s="2" t="n">
        <v>60</v>
      </c>
      <c r="J84" s="7" t="n">
        <f aca="false">DATE(YEAR(B84),MONTH(B84),1)</f>
        <v>46054</v>
      </c>
      <c r="K84" s="6" t="n">
        <f aca="false">F84*G84</f>
        <v>197.73</v>
      </c>
      <c r="L84" s="6" t="n">
        <f aca="false">K84*(1-INDEX(Settings!$B$5:$B$9,MATCH(E84,Settings!$A$5:$A$9,0)))</f>
        <v>154.2294</v>
      </c>
      <c r="M84" s="6" t="n">
        <f aca="false">K84-L84</f>
        <v>43.5006</v>
      </c>
    </row>
    <row r="85" customFormat="false" ht="15" hidden="false" customHeight="false" outlineLevel="0" collapsed="false">
      <c r="A85" s="2" t="s">
        <v>122</v>
      </c>
      <c r="B85" s="5" t="n">
        <v>46061</v>
      </c>
      <c r="C85" s="2" t="s">
        <v>30</v>
      </c>
      <c r="D85" s="2" t="s">
        <v>31</v>
      </c>
      <c r="E85" s="2" t="s">
        <v>39</v>
      </c>
      <c r="F85" s="2" t="n">
        <v>39</v>
      </c>
      <c r="G85" s="6" t="n">
        <v>18.56</v>
      </c>
      <c r="H85" s="2" t="s">
        <v>26</v>
      </c>
      <c r="I85" s="2" t="n">
        <v>3</v>
      </c>
      <c r="J85" s="7" t="n">
        <f aca="false">DATE(YEAR(B85),MONTH(B85),1)</f>
        <v>46054</v>
      </c>
      <c r="K85" s="6" t="n">
        <f aca="false">F85*G85</f>
        <v>723.84</v>
      </c>
      <c r="L85" s="6" t="n">
        <f aca="false">K85*(1-INDEX(Settings!$B$5:$B$9,MATCH(E85,Settings!$A$5:$A$9,0)))</f>
        <v>528.4032</v>
      </c>
      <c r="M85" s="6" t="n">
        <f aca="false">K85-L85</f>
        <v>195.4368</v>
      </c>
    </row>
    <row r="86" customFormat="false" ht="15" hidden="false" customHeight="false" outlineLevel="0" collapsed="false">
      <c r="A86" s="2" t="s">
        <v>123</v>
      </c>
      <c r="B86" s="5" t="n">
        <v>46061</v>
      </c>
      <c r="C86" s="2" t="s">
        <v>36</v>
      </c>
      <c r="D86" s="2" t="s">
        <v>37</v>
      </c>
      <c r="E86" s="2" t="s">
        <v>34</v>
      </c>
      <c r="F86" s="2" t="n">
        <v>38</v>
      </c>
      <c r="G86" s="6" t="n">
        <v>15.02</v>
      </c>
      <c r="H86" s="2" t="s">
        <v>26</v>
      </c>
      <c r="I86" s="2" t="n">
        <v>54</v>
      </c>
      <c r="J86" s="7" t="n">
        <f aca="false">DATE(YEAR(B86),MONTH(B86),1)</f>
        <v>46054</v>
      </c>
      <c r="K86" s="6" t="n">
        <f aca="false">F86*G86</f>
        <v>570.76</v>
      </c>
      <c r="L86" s="6" t="n">
        <f aca="false">K86*(1-INDEX(Settings!$B$5:$B$9,MATCH(E86,Settings!$A$5:$A$9,0)))</f>
        <v>353.8712</v>
      </c>
      <c r="M86" s="6" t="n">
        <f aca="false">K86-L86</f>
        <v>216.8888</v>
      </c>
    </row>
    <row r="87" customFormat="false" ht="15" hidden="false" customHeight="false" outlineLevel="0" collapsed="false">
      <c r="A87" s="2" t="s">
        <v>124</v>
      </c>
      <c r="B87" s="5" t="n">
        <v>46062</v>
      </c>
      <c r="C87" s="2" t="s">
        <v>41</v>
      </c>
      <c r="D87" s="2" t="s">
        <v>42</v>
      </c>
      <c r="E87" s="2" t="s">
        <v>34</v>
      </c>
      <c r="F87" s="2" t="n">
        <v>42</v>
      </c>
      <c r="G87" s="6" t="n">
        <v>31.27</v>
      </c>
      <c r="H87" s="2" t="s">
        <v>26</v>
      </c>
      <c r="I87" s="2" t="n">
        <v>20</v>
      </c>
      <c r="J87" s="7" t="n">
        <f aca="false">DATE(YEAR(B87),MONTH(B87),1)</f>
        <v>46054</v>
      </c>
      <c r="K87" s="6" t="n">
        <f aca="false">F87*G87</f>
        <v>1313.34</v>
      </c>
      <c r="L87" s="6" t="n">
        <f aca="false">K87*(1-INDEX(Settings!$B$5:$B$9,MATCH(E87,Settings!$A$5:$A$9,0)))</f>
        <v>814.2708</v>
      </c>
      <c r="M87" s="6" t="n">
        <f aca="false">K87-L87</f>
        <v>499.0692</v>
      </c>
    </row>
    <row r="88" customFormat="false" ht="15" hidden="false" customHeight="false" outlineLevel="0" collapsed="false">
      <c r="A88" s="2" t="s">
        <v>125</v>
      </c>
      <c r="B88" s="5" t="n">
        <v>46062</v>
      </c>
      <c r="C88" s="2" t="s">
        <v>41</v>
      </c>
      <c r="D88" s="2" t="s">
        <v>57</v>
      </c>
      <c r="E88" s="2" t="s">
        <v>39</v>
      </c>
      <c r="F88" s="2" t="n">
        <v>36</v>
      </c>
      <c r="G88" s="6" t="n">
        <v>31.08</v>
      </c>
      <c r="H88" s="2" t="s">
        <v>26</v>
      </c>
      <c r="I88" s="2" t="n">
        <v>53</v>
      </c>
      <c r="J88" s="7" t="n">
        <f aca="false">DATE(YEAR(B88),MONTH(B88),1)</f>
        <v>46054</v>
      </c>
      <c r="K88" s="6" t="n">
        <f aca="false">F88*G88</f>
        <v>1118.88</v>
      </c>
      <c r="L88" s="6" t="n">
        <f aca="false">K88*(1-INDEX(Settings!$B$5:$B$9,MATCH(E88,Settings!$A$5:$A$9,0)))</f>
        <v>816.7824</v>
      </c>
      <c r="M88" s="6" t="n">
        <f aca="false">K88-L88</f>
        <v>302.0976</v>
      </c>
    </row>
    <row r="89" customFormat="false" ht="15" hidden="false" customHeight="false" outlineLevel="0" collapsed="false">
      <c r="A89" s="2" t="s">
        <v>126</v>
      </c>
      <c r="B89" s="5" t="n">
        <v>46062</v>
      </c>
      <c r="C89" s="2" t="s">
        <v>30</v>
      </c>
      <c r="D89" s="2" t="s">
        <v>31</v>
      </c>
      <c r="E89" s="2" t="s">
        <v>32</v>
      </c>
      <c r="F89" s="2" t="n">
        <v>47</v>
      </c>
      <c r="G89" s="6" t="n">
        <v>23.57</v>
      </c>
      <c r="H89" s="2" t="s">
        <v>26</v>
      </c>
      <c r="I89" s="2" t="n">
        <v>4</v>
      </c>
      <c r="J89" s="7" t="n">
        <f aca="false">DATE(YEAR(B89),MONTH(B89),1)</f>
        <v>46054</v>
      </c>
      <c r="K89" s="6" t="n">
        <f aca="false">F89*G89</f>
        <v>1107.79</v>
      </c>
      <c r="L89" s="6" t="n">
        <f aca="false">K89*(1-INDEX(Settings!$B$5:$B$9,MATCH(E89,Settings!$A$5:$A$9,0)))</f>
        <v>764.3751</v>
      </c>
      <c r="M89" s="6" t="n">
        <f aca="false">K89-L89</f>
        <v>343.4149</v>
      </c>
    </row>
    <row r="90" customFormat="false" ht="15" hidden="false" customHeight="false" outlineLevel="0" collapsed="false">
      <c r="A90" s="2" t="s">
        <v>127</v>
      </c>
      <c r="B90" s="5" t="n">
        <v>46063</v>
      </c>
      <c r="C90" s="2" t="s">
        <v>23</v>
      </c>
      <c r="D90" s="2" t="s">
        <v>24</v>
      </c>
      <c r="E90" s="2" t="s">
        <v>32</v>
      </c>
      <c r="F90" s="2" t="n">
        <v>2</v>
      </c>
      <c r="G90" s="6" t="n">
        <v>83.99</v>
      </c>
      <c r="H90" s="2" t="s">
        <v>71</v>
      </c>
      <c r="I90" s="2"/>
      <c r="J90" s="7" t="n">
        <f aca="false">DATE(YEAR(B90),MONTH(B90),1)</f>
        <v>46054</v>
      </c>
      <c r="K90" s="6" t="n">
        <f aca="false">F90*G90</f>
        <v>167.98</v>
      </c>
      <c r="L90" s="6" t="n">
        <f aca="false">K90*(1-INDEX(Settings!$B$5:$B$9,MATCH(E90,Settings!$A$5:$A$9,0)))</f>
        <v>115.9062</v>
      </c>
      <c r="M90" s="6" t="n">
        <f aca="false">K90-L90</f>
        <v>52.0738</v>
      </c>
    </row>
    <row r="91" customFormat="false" ht="15" hidden="false" customHeight="false" outlineLevel="0" collapsed="false">
      <c r="A91" s="2" t="s">
        <v>128</v>
      </c>
      <c r="B91" s="5" t="n">
        <v>46063</v>
      </c>
      <c r="C91" s="2" t="s">
        <v>30</v>
      </c>
      <c r="D91" s="2" t="s">
        <v>31</v>
      </c>
      <c r="E91" s="2" t="s">
        <v>25</v>
      </c>
      <c r="F91" s="2" t="n">
        <v>41</v>
      </c>
      <c r="G91" s="6" t="n">
        <v>0.6</v>
      </c>
      <c r="H91" s="2" t="s">
        <v>71</v>
      </c>
      <c r="I91" s="2"/>
      <c r="J91" s="7" t="n">
        <f aca="false">DATE(YEAR(B91),MONTH(B91),1)</f>
        <v>46054</v>
      </c>
      <c r="K91" s="6" t="n">
        <f aca="false">F91*G91</f>
        <v>24.6</v>
      </c>
      <c r="L91" s="6" t="n">
        <f aca="false">K91*(1-INDEX(Settings!$B$5:$B$9,MATCH(E91,Settings!$A$5:$A$9,0)))</f>
        <v>19.188</v>
      </c>
      <c r="M91" s="6" t="n">
        <f aca="false">K91-L91</f>
        <v>5.412</v>
      </c>
    </row>
    <row r="92" customFormat="false" ht="15" hidden="false" customHeight="false" outlineLevel="0" collapsed="false">
      <c r="A92" s="2" t="s">
        <v>129</v>
      </c>
      <c r="B92" s="5" t="n">
        <v>46063</v>
      </c>
      <c r="C92" s="2" t="s">
        <v>41</v>
      </c>
      <c r="D92" s="2" t="s">
        <v>57</v>
      </c>
      <c r="E92" s="2" t="s">
        <v>28</v>
      </c>
      <c r="F92" s="2" t="n">
        <v>165</v>
      </c>
      <c r="G92" s="6" t="n">
        <v>1.11</v>
      </c>
      <c r="H92" s="2" t="s">
        <v>26</v>
      </c>
      <c r="I92" s="2" t="n">
        <v>11</v>
      </c>
      <c r="J92" s="7" t="n">
        <f aca="false">DATE(YEAR(B92),MONTH(B92),1)</f>
        <v>46054</v>
      </c>
      <c r="K92" s="6" t="n">
        <f aca="false">F92*G92</f>
        <v>183.15</v>
      </c>
      <c r="L92" s="6" t="n">
        <f aca="false">K92*(1-INDEX(Settings!$B$5:$B$9,MATCH(E92,Settings!$A$5:$A$9,0)))</f>
        <v>106.227</v>
      </c>
      <c r="M92" s="6" t="n">
        <f aca="false">K92-L92</f>
        <v>76.923</v>
      </c>
    </row>
    <row r="93" customFormat="false" ht="15" hidden="false" customHeight="false" outlineLevel="0" collapsed="false">
      <c r="A93" s="2" t="s">
        <v>130</v>
      </c>
      <c r="B93" s="5" t="n">
        <v>46064</v>
      </c>
      <c r="C93" s="2" t="s">
        <v>41</v>
      </c>
      <c r="D93" s="2" t="s">
        <v>42</v>
      </c>
      <c r="E93" s="2" t="s">
        <v>39</v>
      </c>
      <c r="F93" s="2" t="n">
        <v>36</v>
      </c>
      <c r="G93" s="6" t="n">
        <v>19.56</v>
      </c>
      <c r="H93" s="2" t="s">
        <v>26</v>
      </c>
      <c r="I93" s="2" t="n">
        <v>58</v>
      </c>
      <c r="J93" s="7" t="n">
        <f aca="false">DATE(YEAR(B93),MONTH(B93),1)</f>
        <v>46054</v>
      </c>
      <c r="K93" s="6" t="n">
        <f aca="false">F93*G93</f>
        <v>704.16</v>
      </c>
      <c r="L93" s="6" t="n">
        <f aca="false">K93*(1-INDEX(Settings!$B$5:$B$9,MATCH(E93,Settings!$A$5:$A$9,0)))</f>
        <v>514.0368</v>
      </c>
      <c r="M93" s="6" t="n">
        <f aca="false">K93-L93</f>
        <v>190.1232</v>
      </c>
    </row>
    <row r="94" customFormat="false" ht="15" hidden="false" customHeight="false" outlineLevel="0" collapsed="false">
      <c r="A94" s="2" t="s">
        <v>131</v>
      </c>
      <c r="B94" s="5" t="n">
        <v>46064</v>
      </c>
      <c r="C94" s="2" t="s">
        <v>30</v>
      </c>
      <c r="D94" s="2" t="s">
        <v>31</v>
      </c>
      <c r="E94" s="2" t="s">
        <v>39</v>
      </c>
      <c r="F94" s="2" t="n">
        <v>24</v>
      </c>
      <c r="G94" s="6" t="n">
        <v>16.7</v>
      </c>
      <c r="H94" s="2" t="s">
        <v>26</v>
      </c>
      <c r="I94" s="2" t="n">
        <v>46</v>
      </c>
      <c r="J94" s="7" t="n">
        <f aca="false">DATE(YEAR(B94),MONTH(B94),1)</f>
        <v>46054</v>
      </c>
      <c r="K94" s="6" t="n">
        <f aca="false">F94*G94</f>
        <v>400.8</v>
      </c>
      <c r="L94" s="6" t="n">
        <f aca="false">K94*(1-INDEX(Settings!$B$5:$B$9,MATCH(E94,Settings!$A$5:$A$9,0)))</f>
        <v>292.584</v>
      </c>
      <c r="M94" s="6" t="n">
        <f aca="false">K94-L94</f>
        <v>108.216</v>
      </c>
    </row>
    <row r="95" customFormat="false" ht="15" hidden="false" customHeight="false" outlineLevel="0" collapsed="false">
      <c r="A95" s="2" t="s">
        <v>132</v>
      </c>
      <c r="B95" s="5" t="n">
        <v>46065</v>
      </c>
      <c r="C95" s="2" t="s">
        <v>30</v>
      </c>
      <c r="D95" s="2" t="s">
        <v>31</v>
      </c>
      <c r="E95" s="2" t="s">
        <v>28</v>
      </c>
      <c r="F95" s="2" t="n">
        <v>335</v>
      </c>
      <c r="G95" s="6" t="n">
        <v>1.19</v>
      </c>
      <c r="H95" s="2" t="s">
        <v>26</v>
      </c>
      <c r="I95" s="2" t="n">
        <v>27</v>
      </c>
      <c r="J95" s="7" t="n">
        <f aca="false">DATE(YEAR(B95),MONTH(B95),1)</f>
        <v>46054</v>
      </c>
      <c r="K95" s="6" t="n">
        <f aca="false">F95*G95</f>
        <v>398.65</v>
      </c>
      <c r="L95" s="6" t="n">
        <f aca="false">K95*(1-INDEX(Settings!$B$5:$B$9,MATCH(E95,Settings!$A$5:$A$9,0)))</f>
        <v>231.217</v>
      </c>
      <c r="M95" s="6" t="n">
        <f aca="false">K95-L95</f>
        <v>167.433</v>
      </c>
    </row>
    <row r="96" customFormat="false" ht="15" hidden="false" customHeight="false" outlineLevel="0" collapsed="false">
      <c r="A96" s="2" t="s">
        <v>133</v>
      </c>
      <c r="B96" s="5" t="n">
        <v>46065</v>
      </c>
      <c r="C96" s="2" t="s">
        <v>30</v>
      </c>
      <c r="D96" s="2" t="s">
        <v>31</v>
      </c>
      <c r="E96" s="2" t="s">
        <v>39</v>
      </c>
      <c r="F96" s="2" t="n">
        <v>40</v>
      </c>
      <c r="G96" s="6" t="n">
        <v>5.82</v>
      </c>
      <c r="H96" s="2" t="s">
        <v>26</v>
      </c>
      <c r="I96" s="2" t="n">
        <v>37</v>
      </c>
      <c r="J96" s="7" t="n">
        <f aca="false">DATE(YEAR(B96),MONTH(B96),1)</f>
        <v>46054</v>
      </c>
      <c r="K96" s="6" t="n">
        <f aca="false">F96*G96</f>
        <v>232.8</v>
      </c>
      <c r="L96" s="6" t="n">
        <f aca="false">K96*(1-INDEX(Settings!$B$5:$B$9,MATCH(E96,Settings!$A$5:$A$9,0)))</f>
        <v>169.944</v>
      </c>
      <c r="M96" s="6" t="n">
        <f aca="false">K96-L96</f>
        <v>62.856</v>
      </c>
    </row>
    <row r="97" customFormat="false" ht="15" hidden="false" customHeight="false" outlineLevel="0" collapsed="false">
      <c r="A97" s="2" t="s">
        <v>134</v>
      </c>
      <c r="B97" s="5" t="n">
        <v>46066</v>
      </c>
      <c r="C97" s="2" t="s">
        <v>23</v>
      </c>
      <c r="D97" s="2" t="s">
        <v>61</v>
      </c>
      <c r="E97" s="2" t="s">
        <v>32</v>
      </c>
      <c r="F97" s="2" t="n">
        <v>15</v>
      </c>
      <c r="G97" s="6" t="n">
        <v>61.84</v>
      </c>
      <c r="H97" s="2" t="s">
        <v>26</v>
      </c>
      <c r="I97" s="2" t="n">
        <v>41</v>
      </c>
      <c r="J97" s="7" t="n">
        <f aca="false">DATE(YEAR(B97),MONTH(B97),1)</f>
        <v>46054</v>
      </c>
      <c r="K97" s="6" t="n">
        <f aca="false">F97*G97</f>
        <v>927.6</v>
      </c>
      <c r="L97" s="6" t="n">
        <f aca="false">K97*(1-INDEX(Settings!$B$5:$B$9,MATCH(E97,Settings!$A$5:$A$9,0)))</f>
        <v>640.044</v>
      </c>
      <c r="M97" s="6" t="n">
        <f aca="false">K97-L97</f>
        <v>287.556</v>
      </c>
    </row>
    <row r="98" customFormat="false" ht="15" hidden="false" customHeight="false" outlineLevel="0" collapsed="false">
      <c r="A98" s="2" t="s">
        <v>135</v>
      </c>
      <c r="B98" s="5" t="n">
        <v>46067</v>
      </c>
      <c r="C98" s="2" t="s">
        <v>23</v>
      </c>
      <c r="D98" s="2" t="s">
        <v>24</v>
      </c>
      <c r="E98" s="2" t="s">
        <v>32</v>
      </c>
      <c r="F98" s="2" t="n">
        <v>24</v>
      </c>
      <c r="G98" s="6" t="n">
        <v>59.7</v>
      </c>
      <c r="H98" s="2" t="s">
        <v>26</v>
      </c>
      <c r="I98" s="2" t="n">
        <v>44</v>
      </c>
      <c r="J98" s="7" t="n">
        <f aca="false">DATE(YEAR(B98),MONTH(B98),1)</f>
        <v>46054</v>
      </c>
      <c r="K98" s="6" t="n">
        <f aca="false">F98*G98</f>
        <v>1432.8</v>
      </c>
      <c r="L98" s="6" t="n">
        <f aca="false">K98*(1-INDEX(Settings!$B$5:$B$9,MATCH(E98,Settings!$A$5:$A$9,0)))</f>
        <v>988.632</v>
      </c>
      <c r="M98" s="6" t="n">
        <f aca="false">K98-L98</f>
        <v>444.168</v>
      </c>
    </row>
    <row r="99" customFormat="false" ht="15" hidden="false" customHeight="false" outlineLevel="0" collapsed="false">
      <c r="A99" s="2" t="s">
        <v>136</v>
      </c>
      <c r="B99" s="5" t="n">
        <v>46067</v>
      </c>
      <c r="C99" s="2" t="s">
        <v>36</v>
      </c>
      <c r="D99" s="2" t="s">
        <v>37</v>
      </c>
      <c r="E99" s="2" t="s">
        <v>34</v>
      </c>
      <c r="F99" s="2" t="n">
        <v>14</v>
      </c>
      <c r="G99" s="6" t="n">
        <v>16.31</v>
      </c>
      <c r="H99" s="2" t="s">
        <v>26</v>
      </c>
      <c r="I99" s="2" t="n">
        <v>72</v>
      </c>
      <c r="J99" s="7" t="n">
        <f aca="false">DATE(YEAR(B99),MONTH(B99),1)</f>
        <v>46054</v>
      </c>
      <c r="K99" s="6" t="n">
        <f aca="false">F99*G99</f>
        <v>228.34</v>
      </c>
      <c r="L99" s="6" t="n">
        <f aca="false">K99*(1-INDEX(Settings!$B$5:$B$9,MATCH(E99,Settings!$A$5:$A$9,0)))</f>
        <v>141.5708</v>
      </c>
      <c r="M99" s="6" t="n">
        <f aca="false">K99-L99</f>
        <v>86.7692</v>
      </c>
    </row>
    <row r="100" customFormat="false" ht="15" hidden="false" customHeight="false" outlineLevel="0" collapsed="false">
      <c r="A100" s="2" t="s">
        <v>137</v>
      </c>
      <c r="B100" s="5" t="n">
        <v>46067</v>
      </c>
      <c r="C100" s="2" t="s">
        <v>36</v>
      </c>
      <c r="D100" s="2" t="s">
        <v>37</v>
      </c>
      <c r="E100" s="2" t="s">
        <v>32</v>
      </c>
      <c r="F100" s="2" t="n">
        <v>57</v>
      </c>
      <c r="G100" s="6" t="n">
        <v>62.11</v>
      </c>
      <c r="H100" s="2" t="s">
        <v>71</v>
      </c>
      <c r="I100" s="2"/>
      <c r="J100" s="7" t="n">
        <f aca="false">DATE(YEAR(B100),MONTH(B100),1)</f>
        <v>46054</v>
      </c>
      <c r="K100" s="6" t="n">
        <f aca="false">F100*G100</f>
        <v>3540.27</v>
      </c>
      <c r="L100" s="6" t="n">
        <f aca="false">K100*(1-INDEX(Settings!$B$5:$B$9,MATCH(E100,Settings!$A$5:$A$9,0)))</f>
        <v>2442.7863</v>
      </c>
      <c r="M100" s="6" t="n">
        <f aca="false">K100-L100</f>
        <v>1097.4837</v>
      </c>
    </row>
    <row r="101" customFormat="false" ht="15" hidden="false" customHeight="false" outlineLevel="0" collapsed="false">
      <c r="A101" s="2" t="s">
        <v>138</v>
      </c>
      <c r="B101" s="5" t="n">
        <v>46068</v>
      </c>
      <c r="C101" s="2" t="s">
        <v>30</v>
      </c>
      <c r="D101" s="2" t="s">
        <v>31</v>
      </c>
      <c r="E101" s="2" t="s">
        <v>32</v>
      </c>
      <c r="F101" s="2" t="n">
        <v>23</v>
      </c>
      <c r="G101" s="6" t="n">
        <v>39.81</v>
      </c>
      <c r="H101" s="2" t="s">
        <v>26</v>
      </c>
      <c r="I101" s="2" t="n">
        <v>11</v>
      </c>
      <c r="J101" s="7" t="n">
        <f aca="false">DATE(YEAR(B101),MONTH(B101),1)</f>
        <v>46054</v>
      </c>
      <c r="K101" s="6" t="n">
        <f aca="false">F101*G101</f>
        <v>915.63</v>
      </c>
      <c r="L101" s="6" t="n">
        <f aca="false">K101*(1-INDEX(Settings!$B$5:$B$9,MATCH(E101,Settings!$A$5:$A$9,0)))</f>
        <v>631.7847</v>
      </c>
      <c r="M101" s="6" t="n">
        <f aca="false">K101-L101</f>
        <v>283.8453</v>
      </c>
    </row>
    <row r="102" customFormat="false" ht="15" hidden="false" customHeight="false" outlineLevel="0" collapsed="false">
      <c r="A102" s="2" t="s">
        <v>139</v>
      </c>
      <c r="B102" s="5" t="n">
        <v>46068</v>
      </c>
      <c r="C102" s="2" t="s">
        <v>23</v>
      </c>
      <c r="D102" s="2" t="s">
        <v>24</v>
      </c>
      <c r="E102" s="2" t="s">
        <v>39</v>
      </c>
      <c r="F102" s="2" t="n">
        <v>13</v>
      </c>
      <c r="G102" s="6" t="n">
        <v>16.22</v>
      </c>
      <c r="H102" s="2" t="s">
        <v>26</v>
      </c>
      <c r="I102" s="2" t="n">
        <v>7</v>
      </c>
      <c r="J102" s="7" t="n">
        <f aca="false">DATE(YEAR(B102),MONTH(B102),1)</f>
        <v>46054</v>
      </c>
      <c r="K102" s="6" t="n">
        <f aca="false">F102*G102</f>
        <v>210.86</v>
      </c>
      <c r="L102" s="6" t="n">
        <f aca="false">K102*(1-INDEX(Settings!$B$5:$B$9,MATCH(E102,Settings!$A$5:$A$9,0)))</f>
        <v>153.9278</v>
      </c>
      <c r="M102" s="6" t="n">
        <f aca="false">K102-L102</f>
        <v>56.9322</v>
      </c>
    </row>
    <row r="103" customFormat="false" ht="15" hidden="false" customHeight="false" outlineLevel="0" collapsed="false">
      <c r="A103" s="2" t="s">
        <v>140</v>
      </c>
      <c r="B103" s="5" t="n">
        <v>46068</v>
      </c>
      <c r="C103" s="2" t="s">
        <v>30</v>
      </c>
      <c r="D103" s="2" t="s">
        <v>31</v>
      </c>
      <c r="E103" s="2" t="s">
        <v>34</v>
      </c>
      <c r="F103" s="2" t="n">
        <v>20</v>
      </c>
      <c r="G103" s="6" t="n">
        <v>31.92</v>
      </c>
      <c r="H103" s="2" t="s">
        <v>26</v>
      </c>
      <c r="I103" s="2" t="n">
        <v>45</v>
      </c>
      <c r="J103" s="7" t="n">
        <f aca="false">DATE(YEAR(B103),MONTH(B103),1)</f>
        <v>46054</v>
      </c>
      <c r="K103" s="6" t="n">
        <f aca="false">F103*G103</f>
        <v>638.4</v>
      </c>
      <c r="L103" s="6" t="n">
        <f aca="false">K103*(1-INDEX(Settings!$B$5:$B$9,MATCH(E103,Settings!$A$5:$A$9,0)))</f>
        <v>395.808</v>
      </c>
      <c r="M103" s="6" t="n">
        <f aca="false">K103-L103</f>
        <v>242.592</v>
      </c>
    </row>
    <row r="104" customFormat="false" ht="15" hidden="false" customHeight="false" outlineLevel="0" collapsed="false">
      <c r="A104" s="2" t="s">
        <v>141</v>
      </c>
      <c r="B104" s="5" t="n">
        <v>46069</v>
      </c>
      <c r="C104" s="2" t="s">
        <v>23</v>
      </c>
      <c r="D104" s="2" t="s">
        <v>24</v>
      </c>
      <c r="E104" s="2" t="s">
        <v>39</v>
      </c>
      <c r="F104" s="2" t="n">
        <v>9</v>
      </c>
      <c r="G104" s="6" t="n">
        <v>52.83</v>
      </c>
      <c r="H104" s="2" t="s">
        <v>26</v>
      </c>
      <c r="I104" s="2" t="n">
        <v>26</v>
      </c>
      <c r="J104" s="7" t="n">
        <f aca="false">DATE(YEAR(B104),MONTH(B104),1)</f>
        <v>46054</v>
      </c>
      <c r="K104" s="6" t="n">
        <f aca="false">F104*G104</f>
        <v>475.47</v>
      </c>
      <c r="L104" s="6" t="n">
        <f aca="false">K104*(1-INDEX(Settings!$B$5:$B$9,MATCH(E104,Settings!$A$5:$A$9,0)))</f>
        <v>347.0931</v>
      </c>
      <c r="M104" s="6" t="n">
        <f aca="false">K104-L104</f>
        <v>128.3769</v>
      </c>
    </row>
    <row r="105" customFormat="false" ht="15" hidden="false" customHeight="false" outlineLevel="0" collapsed="false">
      <c r="A105" s="2" t="s">
        <v>142</v>
      </c>
      <c r="B105" s="5" t="n">
        <v>46073</v>
      </c>
      <c r="C105" s="2" t="s">
        <v>36</v>
      </c>
      <c r="D105" s="2" t="s">
        <v>37</v>
      </c>
      <c r="E105" s="2" t="s">
        <v>28</v>
      </c>
      <c r="F105" s="2" t="n">
        <v>231</v>
      </c>
      <c r="G105" s="6" t="n">
        <v>0.99</v>
      </c>
      <c r="H105" s="2" t="s">
        <v>71</v>
      </c>
      <c r="I105" s="2"/>
      <c r="J105" s="7" t="n">
        <f aca="false">DATE(YEAR(B105),MONTH(B105),1)</f>
        <v>46054</v>
      </c>
      <c r="K105" s="6" t="n">
        <f aca="false">F105*G105</f>
        <v>228.69</v>
      </c>
      <c r="L105" s="6" t="n">
        <f aca="false">K105*(1-INDEX(Settings!$B$5:$B$9,MATCH(E105,Settings!$A$5:$A$9,0)))</f>
        <v>132.6402</v>
      </c>
      <c r="M105" s="6" t="n">
        <f aca="false">K105-L105</f>
        <v>96.0498</v>
      </c>
    </row>
    <row r="106" customFormat="false" ht="15" hidden="false" customHeight="false" outlineLevel="0" collapsed="false">
      <c r="A106" s="2" t="s">
        <v>143</v>
      </c>
      <c r="B106" s="5" t="n">
        <v>46076</v>
      </c>
      <c r="C106" s="2" t="s">
        <v>30</v>
      </c>
      <c r="D106" s="2" t="s">
        <v>31</v>
      </c>
      <c r="E106" s="2" t="s">
        <v>34</v>
      </c>
      <c r="F106" s="2" t="n">
        <v>17</v>
      </c>
      <c r="G106" s="6" t="n">
        <v>18.78</v>
      </c>
      <c r="H106" s="2" t="s">
        <v>26</v>
      </c>
      <c r="I106" s="2" t="n">
        <v>21</v>
      </c>
      <c r="J106" s="7" t="n">
        <f aca="false">DATE(YEAR(B106),MONTH(B106),1)</f>
        <v>46054</v>
      </c>
      <c r="K106" s="6" t="n">
        <f aca="false">F106*G106</f>
        <v>319.26</v>
      </c>
      <c r="L106" s="6" t="n">
        <f aca="false">K106*(1-INDEX(Settings!$B$5:$B$9,MATCH(E106,Settings!$A$5:$A$9,0)))</f>
        <v>197.9412</v>
      </c>
      <c r="M106" s="6" t="n">
        <f aca="false">K106-L106</f>
        <v>121.3188</v>
      </c>
    </row>
    <row r="107" customFormat="false" ht="15" hidden="false" customHeight="false" outlineLevel="0" collapsed="false">
      <c r="A107" s="2" t="s">
        <v>144</v>
      </c>
      <c r="B107" s="5" t="n">
        <v>46077</v>
      </c>
      <c r="C107" s="2" t="s">
        <v>36</v>
      </c>
      <c r="D107" s="2" t="s">
        <v>37</v>
      </c>
      <c r="E107" s="2" t="s">
        <v>39</v>
      </c>
      <c r="F107" s="2" t="n">
        <v>51</v>
      </c>
      <c r="G107" s="6" t="n">
        <v>18.06</v>
      </c>
      <c r="H107" s="2" t="s">
        <v>26</v>
      </c>
      <c r="I107" s="2" t="n">
        <v>66</v>
      </c>
      <c r="J107" s="7" t="n">
        <f aca="false">DATE(YEAR(B107),MONTH(B107),1)</f>
        <v>46054</v>
      </c>
      <c r="K107" s="6" t="n">
        <f aca="false">F107*G107</f>
        <v>921.06</v>
      </c>
      <c r="L107" s="6" t="n">
        <f aca="false">K107*(1-INDEX(Settings!$B$5:$B$9,MATCH(E107,Settings!$A$5:$A$9,0)))</f>
        <v>672.3738</v>
      </c>
      <c r="M107" s="6" t="n">
        <f aca="false">K107-L107</f>
        <v>248.6862</v>
      </c>
    </row>
    <row r="108" customFormat="false" ht="15" hidden="false" customHeight="false" outlineLevel="0" collapsed="false">
      <c r="A108" s="2" t="s">
        <v>145</v>
      </c>
      <c r="B108" s="5" t="n">
        <v>46077</v>
      </c>
      <c r="C108" s="2" t="s">
        <v>30</v>
      </c>
      <c r="D108" s="2" t="s">
        <v>31</v>
      </c>
      <c r="E108" s="2" t="s">
        <v>28</v>
      </c>
      <c r="F108" s="2" t="n">
        <v>193</v>
      </c>
      <c r="G108" s="6" t="n">
        <v>1.01</v>
      </c>
      <c r="H108" s="2" t="s">
        <v>26</v>
      </c>
      <c r="I108" s="2" t="n">
        <v>35</v>
      </c>
      <c r="J108" s="7" t="n">
        <f aca="false">DATE(YEAR(B108),MONTH(B108),1)</f>
        <v>46054</v>
      </c>
      <c r="K108" s="6" t="n">
        <f aca="false">F108*G108</f>
        <v>194.93</v>
      </c>
      <c r="L108" s="6" t="n">
        <f aca="false">K108*(1-INDEX(Settings!$B$5:$B$9,MATCH(E108,Settings!$A$5:$A$9,0)))</f>
        <v>113.0594</v>
      </c>
      <c r="M108" s="6" t="n">
        <f aca="false">K108-L108</f>
        <v>81.8706</v>
      </c>
    </row>
    <row r="109" customFormat="false" ht="15" hidden="false" customHeight="false" outlineLevel="0" collapsed="false">
      <c r="A109" s="2" t="s">
        <v>146</v>
      </c>
      <c r="B109" s="5" t="n">
        <v>46077</v>
      </c>
      <c r="C109" s="2" t="s">
        <v>23</v>
      </c>
      <c r="D109" s="2" t="s">
        <v>61</v>
      </c>
      <c r="E109" s="2" t="s">
        <v>28</v>
      </c>
      <c r="F109" s="2" t="n">
        <v>92</v>
      </c>
      <c r="G109" s="6" t="n">
        <v>1.74</v>
      </c>
      <c r="H109" s="2" t="s">
        <v>26</v>
      </c>
      <c r="I109" s="2" t="n">
        <v>62</v>
      </c>
      <c r="J109" s="7" t="n">
        <f aca="false">DATE(YEAR(B109),MONTH(B109),1)</f>
        <v>46054</v>
      </c>
      <c r="K109" s="6" t="n">
        <f aca="false">F109*G109</f>
        <v>160.08</v>
      </c>
      <c r="L109" s="6" t="n">
        <f aca="false">K109*(1-INDEX(Settings!$B$5:$B$9,MATCH(E109,Settings!$A$5:$A$9,0)))</f>
        <v>92.8464</v>
      </c>
      <c r="M109" s="6" t="n">
        <f aca="false">K109-L109</f>
        <v>67.2336</v>
      </c>
    </row>
    <row r="110" customFormat="false" ht="15" hidden="false" customHeight="false" outlineLevel="0" collapsed="false">
      <c r="A110" s="2" t="s">
        <v>147</v>
      </c>
      <c r="B110" s="5" t="n">
        <v>46077</v>
      </c>
      <c r="C110" s="2" t="s">
        <v>36</v>
      </c>
      <c r="D110" s="2" t="s">
        <v>37</v>
      </c>
      <c r="E110" s="2" t="s">
        <v>28</v>
      </c>
      <c r="F110" s="2" t="n">
        <v>20</v>
      </c>
      <c r="G110" s="6" t="n">
        <v>1.27</v>
      </c>
      <c r="H110" s="2" t="s">
        <v>26</v>
      </c>
      <c r="I110" s="2" t="n">
        <v>67</v>
      </c>
      <c r="J110" s="7" t="n">
        <f aca="false">DATE(YEAR(B110),MONTH(B110),1)</f>
        <v>46054</v>
      </c>
      <c r="K110" s="6" t="n">
        <f aca="false">F110*G110</f>
        <v>25.4</v>
      </c>
      <c r="L110" s="6" t="n">
        <f aca="false">K110*(1-INDEX(Settings!$B$5:$B$9,MATCH(E110,Settings!$A$5:$A$9,0)))</f>
        <v>14.732</v>
      </c>
      <c r="M110" s="6" t="n">
        <f aca="false">K110-L110</f>
        <v>10.668</v>
      </c>
    </row>
    <row r="111" customFormat="false" ht="15" hidden="false" customHeight="false" outlineLevel="0" collapsed="false">
      <c r="A111" s="2" t="s">
        <v>148</v>
      </c>
      <c r="B111" s="5" t="n">
        <v>46078</v>
      </c>
      <c r="C111" s="2" t="s">
        <v>23</v>
      </c>
      <c r="D111" s="2" t="s">
        <v>61</v>
      </c>
      <c r="E111" s="2" t="s">
        <v>34</v>
      </c>
      <c r="F111" s="2" t="n">
        <v>6</v>
      </c>
      <c r="G111" s="6" t="n">
        <v>17.95</v>
      </c>
      <c r="H111" s="2" t="s">
        <v>71</v>
      </c>
      <c r="I111" s="2"/>
      <c r="J111" s="7" t="n">
        <f aca="false">DATE(YEAR(B111),MONTH(B111),1)</f>
        <v>46054</v>
      </c>
      <c r="K111" s="6" t="n">
        <f aca="false">F111*G111</f>
        <v>107.7</v>
      </c>
      <c r="L111" s="6" t="n">
        <f aca="false">K111*(1-INDEX(Settings!$B$5:$B$9,MATCH(E111,Settings!$A$5:$A$9,0)))</f>
        <v>66.774</v>
      </c>
      <c r="M111" s="6" t="n">
        <f aca="false">K111-L111</f>
        <v>40.926</v>
      </c>
    </row>
    <row r="112" customFormat="false" ht="15" hidden="false" customHeight="false" outlineLevel="0" collapsed="false">
      <c r="A112" s="2" t="s">
        <v>149</v>
      </c>
      <c r="B112" s="5" t="n">
        <v>46078</v>
      </c>
      <c r="C112" s="2" t="s">
        <v>36</v>
      </c>
      <c r="D112" s="2" t="s">
        <v>37</v>
      </c>
      <c r="E112" s="2" t="s">
        <v>32</v>
      </c>
      <c r="F112" s="2" t="n">
        <v>20</v>
      </c>
      <c r="G112" s="6" t="n">
        <v>27.75</v>
      </c>
      <c r="H112" s="2" t="s">
        <v>71</v>
      </c>
      <c r="I112" s="2"/>
      <c r="J112" s="7" t="n">
        <f aca="false">DATE(YEAR(B112),MONTH(B112),1)</f>
        <v>46054</v>
      </c>
      <c r="K112" s="6" t="n">
        <f aca="false">F112*G112</f>
        <v>555</v>
      </c>
      <c r="L112" s="6" t="n">
        <f aca="false">K112*(1-INDEX(Settings!$B$5:$B$9,MATCH(E112,Settings!$A$5:$A$9,0)))</f>
        <v>382.95</v>
      </c>
      <c r="M112" s="6" t="n">
        <f aca="false">K112-L112</f>
        <v>172.05</v>
      </c>
    </row>
    <row r="113" customFormat="false" ht="15" hidden="false" customHeight="false" outlineLevel="0" collapsed="false">
      <c r="A113" s="2" t="s">
        <v>150</v>
      </c>
      <c r="B113" s="5" t="n">
        <v>46080</v>
      </c>
      <c r="C113" s="2" t="s">
        <v>23</v>
      </c>
      <c r="D113" s="2" t="s">
        <v>61</v>
      </c>
      <c r="E113" s="2" t="s">
        <v>34</v>
      </c>
      <c r="F113" s="2" t="n">
        <v>13</v>
      </c>
      <c r="G113" s="6" t="n">
        <v>12.31</v>
      </c>
      <c r="H113" s="2" t="s">
        <v>71</v>
      </c>
      <c r="I113" s="2"/>
      <c r="J113" s="7" t="n">
        <f aca="false">DATE(YEAR(B113),MONTH(B113),1)</f>
        <v>46054</v>
      </c>
      <c r="K113" s="6" t="n">
        <f aca="false">F113*G113</f>
        <v>160.03</v>
      </c>
      <c r="L113" s="6" t="n">
        <f aca="false">K113*(1-INDEX(Settings!$B$5:$B$9,MATCH(E113,Settings!$A$5:$A$9,0)))</f>
        <v>99.2186</v>
      </c>
      <c r="M113" s="6" t="n">
        <f aca="false">K113-L113</f>
        <v>60.8114</v>
      </c>
    </row>
    <row r="114" customFormat="false" ht="15" hidden="false" customHeight="false" outlineLevel="0" collapsed="false">
      <c r="A114" s="2" t="s">
        <v>151</v>
      </c>
      <c r="B114" s="5" t="n">
        <v>46081</v>
      </c>
      <c r="C114" s="2" t="s">
        <v>30</v>
      </c>
      <c r="D114" s="2" t="s">
        <v>31</v>
      </c>
      <c r="E114" s="2" t="s">
        <v>28</v>
      </c>
      <c r="F114" s="2" t="n">
        <v>212</v>
      </c>
      <c r="G114" s="6" t="n">
        <v>0.65</v>
      </c>
      <c r="H114" s="2" t="s">
        <v>26</v>
      </c>
      <c r="I114" s="2" t="n">
        <v>28</v>
      </c>
      <c r="J114" s="7" t="n">
        <f aca="false">DATE(YEAR(B114),MONTH(B114),1)</f>
        <v>46054</v>
      </c>
      <c r="K114" s="6" t="n">
        <f aca="false">F114*G114</f>
        <v>137.8</v>
      </c>
      <c r="L114" s="6" t="n">
        <f aca="false">K114*(1-INDEX(Settings!$B$5:$B$9,MATCH(E114,Settings!$A$5:$A$9,0)))</f>
        <v>79.924</v>
      </c>
      <c r="M114" s="6" t="n">
        <f aca="false">K114-L114</f>
        <v>57.876</v>
      </c>
    </row>
    <row r="115" customFormat="false" ht="15" hidden="false" customHeight="false" outlineLevel="0" collapsed="false">
      <c r="A115" s="2" t="s">
        <v>152</v>
      </c>
      <c r="B115" s="5" t="n">
        <v>46081</v>
      </c>
      <c r="C115" s="2" t="s">
        <v>23</v>
      </c>
      <c r="D115" s="2" t="s">
        <v>24</v>
      </c>
      <c r="E115" s="2" t="s">
        <v>28</v>
      </c>
      <c r="F115" s="2" t="n">
        <v>42</v>
      </c>
      <c r="G115" s="6" t="n">
        <v>1.56</v>
      </c>
      <c r="H115" s="2" t="s">
        <v>26</v>
      </c>
      <c r="I115" s="2" t="n">
        <v>73</v>
      </c>
      <c r="J115" s="7" t="n">
        <f aca="false">DATE(YEAR(B115),MONTH(B115),1)</f>
        <v>46054</v>
      </c>
      <c r="K115" s="6" t="n">
        <f aca="false">F115*G115</f>
        <v>65.52</v>
      </c>
      <c r="L115" s="6" t="n">
        <f aca="false">K115*(1-INDEX(Settings!$B$5:$B$9,MATCH(E115,Settings!$A$5:$A$9,0)))</f>
        <v>38.0016</v>
      </c>
      <c r="M115" s="6" t="n">
        <f aca="false">K115-L115</f>
        <v>27.5184</v>
      </c>
    </row>
    <row r="116" customFormat="false" ht="15" hidden="false" customHeight="false" outlineLevel="0" collapsed="false">
      <c r="A116" s="2" t="s">
        <v>153</v>
      </c>
      <c r="B116" s="5" t="n">
        <v>46081</v>
      </c>
      <c r="C116" s="2" t="s">
        <v>23</v>
      </c>
      <c r="D116" s="2" t="s">
        <v>24</v>
      </c>
      <c r="E116" s="2" t="s">
        <v>28</v>
      </c>
      <c r="F116" s="2" t="n">
        <v>341</v>
      </c>
      <c r="G116" s="6" t="n">
        <v>1.71</v>
      </c>
      <c r="H116" s="2" t="s">
        <v>71</v>
      </c>
      <c r="I116" s="2"/>
      <c r="J116" s="7" t="n">
        <f aca="false">DATE(YEAR(B116),MONTH(B116),1)</f>
        <v>46054</v>
      </c>
      <c r="K116" s="6" t="n">
        <f aca="false">F116*G116</f>
        <v>583.11</v>
      </c>
      <c r="L116" s="6" t="n">
        <f aca="false">K116*(1-INDEX(Settings!$B$5:$B$9,MATCH(E116,Settings!$A$5:$A$9,0)))</f>
        <v>338.2038</v>
      </c>
      <c r="M116" s="6" t="n">
        <f aca="false">K116-L116</f>
        <v>244.9062</v>
      </c>
    </row>
    <row r="117" customFormat="false" ht="15" hidden="false" customHeight="false" outlineLevel="0" collapsed="false">
      <c r="A117" s="2" t="s">
        <v>154</v>
      </c>
      <c r="B117" s="5" t="n">
        <v>46083</v>
      </c>
      <c r="C117" s="2" t="s">
        <v>36</v>
      </c>
      <c r="D117" s="2" t="s">
        <v>37</v>
      </c>
      <c r="E117" s="2" t="s">
        <v>25</v>
      </c>
      <c r="F117" s="2" t="n">
        <v>326</v>
      </c>
      <c r="G117" s="6" t="n">
        <v>2.77</v>
      </c>
      <c r="H117" s="2" t="s">
        <v>26</v>
      </c>
      <c r="I117" s="2" t="n">
        <v>42</v>
      </c>
      <c r="J117" s="7" t="n">
        <f aca="false">DATE(YEAR(B117),MONTH(B117),1)</f>
        <v>46082</v>
      </c>
      <c r="K117" s="6" t="n">
        <f aca="false">F117*G117</f>
        <v>903.02</v>
      </c>
      <c r="L117" s="6" t="n">
        <f aca="false">K117*(1-INDEX(Settings!$B$5:$B$9,MATCH(E117,Settings!$A$5:$A$9,0)))</f>
        <v>704.3556</v>
      </c>
      <c r="M117" s="6" t="n">
        <f aca="false">K117-L117</f>
        <v>198.6644</v>
      </c>
    </row>
    <row r="118" customFormat="false" ht="15" hidden="false" customHeight="false" outlineLevel="0" collapsed="false">
      <c r="A118" s="2" t="s">
        <v>155</v>
      </c>
      <c r="B118" s="5" t="n">
        <v>46083</v>
      </c>
      <c r="C118" s="2" t="s">
        <v>23</v>
      </c>
      <c r="D118" s="2" t="s">
        <v>61</v>
      </c>
      <c r="E118" s="2" t="s">
        <v>28</v>
      </c>
      <c r="F118" s="2" t="n">
        <v>297</v>
      </c>
      <c r="G118" s="6" t="n">
        <v>1.58</v>
      </c>
      <c r="H118" s="2" t="s">
        <v>26</v>
      </c>
      <c r="I118" s="2" t="n">
        <v>14</v>
      </c>
      <c r="J118" s="7" t="n">
        <f aca="false">DATE(YEAR(B118),MONTH(B118),1)</f>
        <v>46082</v>
      </c>
      <c r="K118" s="6" t="n">
        <f aca="false">F118*G118</f>
        <v>469.26</v>
      </c>
      <c r="L118" s="6" t="n">
        <f aca="false">K118*(1-INDEX(Settings!$B$5:$B$9,MATCH(E118,Settings!$A$5:$A$9,0)))</f>
        <v>272.1708</v>
      </c>
      <c r="M118" s="6" t="n">
        <f aca="false">K118-L118</f>
        <v>197.0892</v>
      </c>
    </row>
    <row r="119" customFormat="false" ht="15" hidden="false" customHeight="false" outlineLevel="0" collapsed="false">
      <c r="A119" s="2" t="s">
        <v>156</v>
      </c>
      <c r="B119" s="5" t="n">
        <v>46083</v>
      </c>
      <c r="C119" s="2" t="s">
        <v>30</v>
      </c>
      <c r="D119" s="2" t="s">
        <v>31</v>
      </c>
      <c r="E119" s="2" t="s">
        <v>32</v>
      </c>
      <c r="F119" s="2" t="n">
        <v>11</v>
      </c>
      <c r="G119" s="6" t="n">
        <v>61.76</v>
      </c>
      <c r="H119" s="2" t="s">
        <v>26</v>
      </c>
      <c r="I119" s="2" t="n">
        <v>35</v>
      </c>
      <c r="J119" s="7" t="n">
        <f aca="false">DATE(YEAR(B119),MONTH(B119),1)</f>
        <v>46082</v>
      </c>
      <c r="K119" s="6" t="n">
        <f aca="false">F119*G119</f>
        <v>679.36</v>
      </c>
      <c r="L119" s="6" t="n">
        <f aca="false">K119*(1-INDEX(Settings!$B$5:$B$9,MATCH(E119,Settings!$A$5:$A$9,0)))</f>
        <v>468.7584</v>
      </c>
      <c r="M119" s="6" t="n">
        <f aca="false">K119-L119</f>
        <v>210.6016</v>
      </c>
    </row>
    <row r="120" customFormat="false" ht="15" hidden="false" customHeight="false" outlineLevel="0" collapsed="false">
      <c r="A120" s="2" t="s">
        <v>157</v>
      </c>
      <c r="B120" s="5" t="n">
        <v>46085</v>
      </c>
      <c r="C120" s="2" t="s">
        <v>41</v>
      </c>
      <c r="D120" s="2" t="s">
        <v>42</v>
      </c>
      <c r="E120" s="2" t="s">
        <v>28</v>
      </c>
      <c r="F120" s="2" t="n">
        <v>318</v>
      </c>
      <c r="G120" s="6" t="n">
        <v>1.77</v>
      </c>
      <c r="H120" s="2" t="s">
        <v>26</v>
      </c>
      <c r="I120" s="2" t="n">
        <v>48</v>
      </c>
      <c r="J120" s="7" t="n">
        <f aca="false">DATE(YEAR(B120),MONTH(B120),1)</f>
        <v>46082</v>
      </c>
      <c r="K120" s="6" t="n">
        <f aca="false">F120*G120</f>
        <v>562.86</v>
      </c>
      <c r="L120" s="6" t="n">
        <f aca="false">K120*(1-INDEX(Settings!$B$5:$B$9,MATCH(E120,Settings!$A$5:$A$9,0)))</f>
        <v>326.4588</v>
      </c>
      <c r="M120" s="6" t="n">
        <f aca="false">K120-L120</f>
        <v>236.4012</v>
      </c>
    </row>
    <row r="121" customFormat="false" ht="15" hidden="false" customHeight="false" outlineLevel="0" collapsed="false">
      <c r="A121" s="2" t="s">
        <v>158</v>
      </c>
      <c r="B121" s="5" t="n">
        <v>46086</v>
      </c>
      <c r="C121" s="2" t="s">
        <v>41</v>
      </c>
      <c r="D121" s="2" t="s">
        <v>42</v>
      </c>
      <c r="E121" s="2" t="s">
        <v>34</v>
      </c>
      <c r="F121" s="2" t="n">
        <v>50</v>
      </c>
      <c r="G121" s="6" t="n">
        <v>33.93</v>
      </c>
      <c r="H121" s="2" t="s">
        <v>26</v>
      </c>
      <c r="I121" s="2" t="n">
        <v>58</v>
      </c>
      <c r="J121" s="7" t="n">
        <f aca="false">DATE(YEAR(B121),MONTH(B121),1)</f>
        <v>46082</v>
      </c>
      <c r="K121" s="6" t="n">
        <f aca="false">F121*G121</f>
        <v>1696.5</v>
      </c>
      <c r="L121" s="6" t="n">
        <f aca="false">K121*(1-INDEX(Settings!$B$5:$B$9,MATCH(E121,Settings!$A$5:$A$9,0)))</f>
        <v>1051.83</v>
      </c>
      <c r="M121" s="6" t="n">
        <f aca="false">K121-L121</f>
        <v>644.67</v>
      </c>
    </row>
    <row r="122" customFormat="false" ht="15" hidden="false" customHeight="false" outlineLevel="0" collapsed="false">
      <c r="A122" s="2" t="s">
        <v>159</v>
      </c>
      <c r="B122" s="5" t="n">
        <v>46086</v>
      </c>
      <c r="C122" s="2" t="s">
        <v>36</v>
      </c>
      <c r="D122" s="2" t="s">
        <v>37</v>
      </c>
      <c r="E122" s="2" t="s">
        <v>25</v>
      </c>
      <c r="F122" s="2" t="n">
        <v>261</v>
      </c>
      <c r="G122" s="6" t="n">
        <v>2.71</v>
      </c>
      <c r="H122" s="2" t="s">
        <v>26</v>
      </c>
      <c r="I122" s="2" t="n">
        <v>18</v>
      </c>
      <c r="J122" s="7" t="n">
        <f aca="false">DATE(YEAR(B122),MONTH(B122),1)</f>
        <v>46082</v>
      </c>
      <c r="K122" s="6" t="n">
        <f aca="false">F122*G122</f>
        <v>707.31</v>
      </c>
      <c r="L122" s="6" t="n">
        <f aca="false">K122*(1-INDEX(Settings!$B$5:$B$9,MATCH(E122,Settings!$A$5:$A$9,0)))</f>
        <v>551.7018</v>
      </c>
      <c r="M122" s="6" t="n">
        <f aca="false">K122-L122</f>
        <v>155.6082</v>
      </c>
    </row>
    <row r="123" customFormat="false" ht="15" hidden="false" customHeight="false" outlineLevel="0" collapsed="false">
      <c r="A123" s="2" t="s">
        <v>160</v>
      </c>
      <c r="B123" s="5" t="n">
        <v>46086</v>
      </c>
      <c r="C123" s="2" t="s">
        <v>36</v>
      </c>
      <c r="D123" s="2" t="s">
        <v>37</v>
      </c>
      <c r="E123" s="2" t="s">
        <v>25</v>
      </c>
      <c r="F123" s="2" t="n">
        <v>130</v>
      </c>
      <c r="G123" s="6" t="n">
        <v>1.48</v>
      </c>
      <c r="H123" s="2" t="s">
        <v>26</v>
      </c>
      <c r="I123" s="2" t="n">
        <v>47</v>
      </c>
      <c r="J123" s="7" t="n">
        <f aca="false">DATE(YEAR(B123),MONTH(B123),1)</f>
        <v>46082</v>
      </c>
      <c r="K123" s="6" t="n">
        <f aca="false">F123*G123</f>
        <v>192.4</v>
      </c>
      <c r="L123" s="6" t="n">
        <f aca="false">K123*(1-INDEX(Settings!$B$5:$B$9,MATCH(E123,Settings!$A$5:$A$9,0)))</f>
        <v>150.072</v>
      </c>
      <c r="M123" s="6" t="n">
        <f aca="false">K123-L123</f>
        <v>42.328</v>
      </c>
    </row>
    <row r="124" customFormat="false" ht="15" hidden="false" customHeight="false" outlineLevel="0" collapsed="false">
      <c r="A124" s="2" t="s">
        <v>161</v>
      </c>
      <c r="B124" s="5" t="n">
        <v>46087</v>
      </c>
      <c r="C124" s="2" t="s">
        <v>23</v>
      </c>
      <c r="D124" s="2" t="s">
        <v>24</v>
      </c>
      <c r="E124" s="2" t="s">
        <v>25</v>
      </c>
      <c r="F124" s="2" t="n">
        <v>205</v>
      </c>
      <c r="G124" s="6" t="n">
        <v>1.51</v>
      </c>
      <c r="H124" s="2" t="s">
        <v>26</v>
      </c>
      <c r="I124" s="2" t="n">
        <v>64</v>
      </c>
      <c r="J124" s="7" t="n">
        <f aca="false">DATE(YEAR(B124),MONTH(B124),1)</f>
        <v>46082</v>
      </c>
      <c r="K124" s="6" t="n">
        <f aca="false">F124*G124</f>
        <v>309.55</v>
      </c>
      <c r="L124" s="6" t="n">
        <f aca="false">K124*(1-INDEX(Settings!$B$5:$B$9,MATCH(E124,Settings!$A$5:$A$9,0)))</f>
        <v>241.449</v>
      </c>
      <c r="M124" s="6" t="n">
        <f aca="false">K124-L124</f>
        <v>68.101</v>
      </c>
    </row>
    <row r="125" customFormat="false" ht="15" hidden="false" customHeight="false" outlineLevel="0" collapsed="false">
      <c r="A125" s="2" t="s">
        <v>162</v>
      </c>
      <c r="B125" s="5" t="n">
        <v>46088</v>
      </c>
      <c r="C125" s="2" t="s">
        <v>30</v>
      </c>
      <c r="D125" s="2" t="s">
        <v>31</v>
      </c>
      <c r="E125" s="2" t="s">
        <v>28</v>
      </c>
      <c r="F125" s="2" t="n">
        <v>55</v>
      </c>
      <c r="G125" s="6" t="n">
        <v>0.68</v>
      </c>
      <c r="H125" s="2" t="s">
        <v>26</v>
      </c>
      <c r="I125" s="2" t="n">
        <v>27</v>
      </c>
      <c r="J125" s="7" t="n">
        <f aca="false">DATE(YEAR(B125),MONTH(B125),1)</f>
        <v>46082</v>
      </c>
      <c r="K125" s="6" t="n">
        <f aca="false">F125*G125</f>
        <v>37.4</v>
      </c>
      <c r="L125" s="6" t="n">
        <f aca="false">K125*(1-INDEX(Settings!$B$5:$B$9,MATCH(E125,Settings!$A$5:$A$9,0)))</f>
        <v>21.692</v>
      </c>
      <c r="M125" s="6" t="n">
        <f aca="false">K125-L125</f>
        <v>15.708</v>
      </c>
    </row>
    <row r="126" customFormat="false" ht="15" hidden="false" customHeight="false" outlineLevel="0" collapsed="false">
      <c r="A126" s="2" t="s">
        <v>163</v>
      </c>
      <c r="B126" s="5" t="n">
        <v>46088</v>
      </c>
      <c r="C126" s="2" t="s">
        <v>36</v>
      </c>
      <c r="D126" s="2" t="s">
        <v>37</v>
      </c>
      <c r="E126" s="2" t="s">
        <v>28</v>
      </c>
      <c r="F126" s="2" t="n">
        <v>364</v>
      </c>
      <c r="G126" s="6" t="n">
        <v>1.59</v>
      </c>
      <c r="H126" s="2" t="s">
        <v>26</v>
      </c>
      <c r="I126" s="2" t="n">
        <v>25</v>
      </c>
      <c r="J126" s="7" t="n">
        <f aca="false">DATE(YEAR(B126),MONTH(B126),1)</f>
        <v>46082</v>
      </c>
      <c r="K126" s="6" t="n">
        <f aca="false">F126*G126</f>
        <v>578.76</v>
      </c>
      <c r="L126" s="6" t="n">
        <f aca="false">K126*(1-INDEX(Settings!$B$5:$B$9,MATCH(E126,Settings!$A$5:$A$9,0)))</f>
        <v>335.6808</v>
      </c>
      <c r="M126" s="6" t="n">
        <f aca="false">K126-L126</f>
        <v>243.0792</v>
      </c>
    </row>
    <row r="127" customFormat="false" ht="15" hidden="false" customHeight="false" outlineLevel="0" collapsed="false">
      <c r="A127" s="2" t="s">
        <v>164</v>
      </c>
      <c r="B127" s="5" t="n">
        <v>46089</v>
      </c>
      <c r="C127" s="2" t="s">
        <v>23</v>
      </c>
      <c r="D127" s="2" t="s">
        <v>61</v>
      </c>
      <c r="E127" s="2" t="s">
        <v>28</v>
      </c>
      <c r="F127" s="2" t="n">
        <v>299</v>
      </c>
      <c r="G127" s="6" t="n">
        <v>1.01</v>
      </c>
      <c r="H127" s="2" t="s">
        <v>26</v>
      </c>
      <c r="I127" s="2" t="n">
        <v>27</v>
      </c>
      <c r="J127" s="7" t="n">
        <f aca="false">DATE(YEAR(B127),MONTH(B127),1)</f>
        <v>46082</v>
      </c>
      <c r="K127" s="6" t="n">
        <f aca="false">F127*G127</f>
        <v>301.99</v>
      </c>
      <c r="L127" s="6" t="n">
        <f aca="false">K127*(1-INDEX(Settings!$B$5:$B$9,MATCH(E127,Settings!$A$5:$A$9,0)))</f>
        <v>175.1542</v>
      </c>
      <c r="M127" s="6" t="n">
        <f aca="false">K127-L127</f>
        <v>126.8358</v>
      </c>
    </row>
    <row r="128" customFormat="false" ht="15" hidden="false" customHeight="false" outlineLevel="0" collapsed="false">
      <c r="A128" s="2" t="s">
        <v>165</v>
      </c>
      <c r="B128" s="5" t="n">
        <v>46090</v>
      </c>
      <c r="C128" s="2" t="s">
        <v>36</v>
      </c>
      <c r="D128" s="2" t="s">
        <v>37</v>
      </c>
      <c r="E128" s="2" t="s">
        <v>28</v>
      </c>
      <c r="F128" s="2" t="n">
        <v>383</v>
      </c>
      <c r="G128" s="6" t="n">
        <v>0.96</v>
      </c>
      <c r="H128" s="2" t="s">
        <v>26</v>
      </c>
      <c r="I128" s="2" t="n">
        <v>22</v>
      </c>
      <c r="J128" s="7" t="n">
        <f aca="false">DATE(YEAR(B128),MONTH(B128),1)</f>
        <v>46082</v>
      </c>
      <c r="K128" s="6" t="n">
        <f aca="false">F128*G128</f>
        <v>367.68</v>
      </c>
      <c r="L128" s="6" t="n">
        <f aca="false">K128*(1-INDEX(Settings!$B$5:$B$9,MATCH(E128,Settings!$A$5:$A$9,0)))</f>
        <v>213.2544</v>
      </c>
      <c r="M128" s="6" t="n">
        <f aca="false">K128-L128</f>
        <v>154.4256</v>
      </c>
    </row>
    <row r="129" customFormat="false" ht="15" hidden="false" customHeight="false" outlineLevel="0" collapsed="false">
      <c r="A129" s="2" t="s">
        <v>166</v>
      </c>
      <c r="B129" s="5" t="n">
        <v>46090</v>
      </c>
      <c r="C129" s="2" t="s">
        <v>36</v>
      </c>
      <c r="D129" s="2" t="s">
        <v>37</v>
      </c>
      <c r="E129" s="2" t="s">
        <v>25</v>
      </c>
      <c r="F129" s="2" t="n">
        <v>339</v>
      </c>
      <c r="G129" s="6" t="n">
        <v>0.35</v>
      </c>
      <c r="H129" s="2" t="s">
        <v>26</v>
      </c>
      <c r="I129" s="2" t="n">
        <v>48</v>
      </c>
      <c r="J129" s="7" t="n">
        <f aca="false">DATE(YEAR(B129),MONTH(B129),1)</f>
        <v>46082</v>
      </c>
      <c r="K129" s="6" t="n">
        <f aca="false">F129*G129</f>
        <v>118.65</v>
      </c>
      <c r="L129" s="6" t="n">
        <f aca="false">K129*(1-INDEX(Settings!$B$5:$B$9,MATCH(E129,Settings!$A$5:$A$9,0)))</f>
        <v>92.547</v>
      </c>
      <c r="M129" s="6" t="n">
        <f aca="false">K129-L129</f>
        <v>26.103</v>
      </c>
    </row>
    <row r="130" customFormat="false" ht="15" hidden="false" customHeight="false" outlineLevel="0" collapsed="false">
      <c r="A130" s="2" t="s">
        <v>167</v>
      </c>
      <c r="B130" s="5" t="n">
        <v>46090</v>
      </c>
      <c r="C130" s="2" t="s">
        <v>30</v>
      </c>
      <c r="D130" s="2" t="s">
        <v>31</v>
      </c>
      <c r="E130" s="2" t="s">
        <v>25</v>
      </c>
      <c r="F130" s="2" t="n">
        <v>248</v>
      </c>
      <c r="G130" s="6" t="n">
        <v>0.53</v>
      </c>
      <c r="H130" s="2" t="s">
        <v>26</v>
      </c>
      <c r="I130" s="2" t="n">
        <v>49</v>
      </c>
      <c r="J130" s="7" t="n">
        <f aca="false">DATE(YEAR(B130),MONTH(B130),1)</f>
        <v>46082</v>
      </c>
      <c r="K130" s="6" t="n">
        <f aca="false">F130*G130</f>
        <v>131.44</v>
      </c>
      <c r="L130" s="6" t="n">
        <f aca="false">K130*(1-INDEX(Settings!$B$5:$B$9,MATCH(E130,Settings!$A$5:$A$9,0)))</f>
        <v>102.5232</v>
      </c>
      <c r="M130" s="6" t="n">
        <f aca="false">K130-L130</f>
        <v>28.9168</v>
      </c>
    </row>
    <row r="131" customFormat="false" ht="15" hidden="false" customHeight="false" outlineLevel="0" collapsed="false">
      <c r="A131" s="2" t="s">
        <v>168</v>
      </c>
      <c r="B131" s="5" t="n">
        <v>46092</v>
      </c>
      <c r="C131" s="2" t="s">
        <v>30</v>
      </c>
      <c r="D131" s="2" t="s">
        <v>31</v>
      </c>
      <c r="E131" s="2" t="s">
        <v>32</v>
      </c>
      <c r="F131" s="2" t="n">
        <v>4</v>
      </c>
      <c r="G131" s="6" t="n">
        <v>21.18</v>
      </c>
      <c r="H131" s="2" t="s">
        <v>26</v>
      </c>
      <c r="I131" s="2" t="n">
        <v>54</v>
      </c>
      <c r="J131" s="7" t="n">
        <f aca="false">DATE(YEAR(B131),MONTH(B131),1)</f>
        <v>46082</v>
      </c>
      <c r="K131" s="6" t="n">
        <f aca="false">F131*G131</f>
        <v>84.72</v>
      </c>
      <c r="L131" s="6" t="n">
        <f aca="false">K131*(1-INDEX(Settings!$B$5:$B$9,MATCH(E131,Settings!$A$5:$A$9,0)))</f>
        <v>58.4568</v>
      </c>
      <c r="M131" s="6" t="n">
        <f aca="false">K131-L131</f>
        <v>26.2632</v>
      </c>
    </row>
    <row r="132" customFormat="false" ht="15" hidden="false" customHeight="false" outlineLevel="0" collapsed="false">
      <c r="A132" s="2" t="s">
        <v>169</v>
      </c>
      <c r="B132" s="5" t="n">
        <v>46093</v>
      </c>
      <c r="C132" s="2" t="s">
        <v>41</v>
      </c>
      <c r="D132" s="2" t="s">
        <v>42</v>
      </c>
      <c r="E132" s="2" t="s">
        <v>32</v>
      </c>
      <c r="F132" s="2" t="n">
        <v>1</v>
      </c>
      <c r="G132" s="6" t="n">
        <v>23.06</v>
      </c>
      <c r="H132" s="2" t="s">
        <v>26</v>
      </c>
      <c r="I132" s="2" t="n">
        <v>55</v>
      </c>
      <c r="J132" s="7" t="n">
        <f aca="false">DATE(YEAR(B132),MONTH(B132),1)</f>
        <v>46082</v>
      </c>
      <c r="K132" s="6" t="n">
        <f aca="false">F132*G132</f>
        <v>23.06</v>
      </c>
      <c r="L132" s="6" t="n">
        <f aca="false">K132*(1-INDEX(Settings!$B$5:$B$9,MATCH(E132,Settings!$A$5:$A$9,0)))</f>
        <v>15.9114</v>
      </c>
      <c r="M132" s="6" t="n">
        <f aca="false">K132-L132</f>
        <v>7.1486</v>
      </c>
    </row>
    <row r="133" customFormat="false" ht="15" hidden="false" customHeight="false" outlineLevel="0" collapsed="false">
      <c r="A133" s="2" t="s">
        <v>170</v>
      </c>
      <c r="B133" s="5" t="n">
        <v>46093</v>
      </c>
      <c r="C133" s="2" t="s">
        <v>23</v>
      </c>
      <c r="D133" s="2" t="s">
        <v>61</v>
      </c>
      <c r="E133" s="2" t="s">
        <v>32</v>
      </c>
      <c r="F133" s="2" t="n">
        <v>47</v>
      </c>
      <c r="G133" s="6" t="n">
        <v>63.07</v>
      </c>
      <c r="H133" s="2" t="s">
        <v>26</v>
      </c>
      <c r="I133" s="2" t="n">
        <v>4</v>
      </c>
      <c r="J133" s="7" t="n">
        <f aca="false">DATE(YEAR(B133),MONTH(B133),1)</f>
        <v>46082</v>
      </c>
      <c r="K133" s="6" t="n">
        <f aca="false">F133*G133</f>
        <v>2964.29</v>
      </c>
      <c r="L133" s="6" t="n">
        <f aca="false">K133*(1-INDEX(Settings!$B$5:$B$9,MATCH(E133,Settings!$A$5:$A$9,0)))</f>
        <v>2045.3601</v>
      </c>
      <c r="M133" s="6" t="n">
        <f aca="false">K133-L133</f>
        <v>918.9299</v>
      </c>
    </row>
    <row r="134" customFormat="false" ht="15" hidden="false" customHeight="false" outlineLevel="0" collapsed="false">
      <c r="A134" s="2" t="s">
        <v>171</v>
      </c>
      <c r="B134" s="5" t="n">
        <v>46094</v>
      </c>
      <c r="C134" s="2" t="s">
        <v>30</v>
      </c>
      <c r="D134" s="2" t="s">
        <v>31</v>
      </c>
      <c r="E134" s="2" t="s">
        <v>28</v>
      </c>
      <c r="F134" s="2" t="n">
        <v>112</v>
      </c>
      <c r="G134" s="6" t="n">
        <v>1.74</v>
      </c>
      <c r="H134" s="2" t="s">
        <v>26</v>
      </c>
      <c r="I134" s="2" t="n">
        <v>35</v>
      </c>
      <c r="J134" s="7" t="n">
        <f aca="false">DATE(YEAR(B134),MONTH(B134),1)</f>
        <v>46082</v>
      </c>
      <c r="K134" s="6" t="n">
        <f aca="false">F134*G134</f>
        <v>194.88</v>
      </c>
      <c r="L134" s="6" t="n">
        <f aca="false">K134*(1-INDEX(Settings!$B$5:$B$9,MATCH(E134,Settings!$A$5:$A$9,0)))</f>
        <v>113.0304</v>
      </c>
      <c r="M134" s="6" t="n">
        <f aca="false">K134-L134</f>
        <v>81.8496</v>
      </c>
    </row>
    <row r="135" customFormat="false" ht="15" hidden="false" customHeight="false" outlineLevel="0" collapsed="false">
      <c r="A135" s="2" t="s">
        <v>172</v>
      </c>
      <c r="B135" s="5" t="n">
        <v>46094</v>
      </c>
      <c r="C135" s="2" t="s">
        <v>36</v>
      </c>
      <c r="D135" s="2" t="s">
        <v>37</v>
      </c>
      <c r="E135" s="2" t="s">
        <v>32</v>
      </c>
      <c r="F135" s="2" t="n">
        <v>38</v>
      </c>
      <c r="G135" s="6" t="n">
        <v>89.19</v>
      </c>
      <c r="H135" s="2" t="s">
        <v>26</v>
      </c>
      <c r="I135" s="2" t="n">
        <v>15</v>
      </c>
      <c r="J135" s="7" t="n">
        <f aca="false">DATE(YEAR(B135),MONTH(B135),1)</f>
        <v>46082</v>
      </c>
      <c r="K135" s="6" t="n">
        <f aca="false">F135*G135</f>
        <v>3389.22</v>
      </c>
      <c r="L135" s="6" t="n">
        <f aca="false">K135*(1-INDEX(Settings!$B$5:$B$9,MATCH(E135,Settings!$A$5:$A$9,0)))</f>
        <v>2338.5618</v>
      </c>
      <c r="M135" s="6" t="n">
        <f aca="false">K135-L135</f>
        <v>1050.6582</v>
      </c>
    </row>
    <row r="136" customFormat="false" ht="15" hidden="false" customHeight="false" outlineLevel="0" collapsed="false">
      <c r="A136" s="2" t="s">
        <v>173</v>
      </c>
      <c r="B136" s="5" t="n">
        <v>46095</v>
      </c>
      <c r="C136" s="2" t="s">
        <v>30</v>
      </c>
      <c r="D136" s="2" t="s">
        <v>31</v>
      </c>
      <c r="E136" s="2" t="s">
        <v>32</v>
      </c>
      <c r="F136" s="2" t="n">
        <v>39</v>
      </c>
      <c r="G136" s="6" t="n">
        <v>81.16</v>
      </c>
      <c r="H136" s="2" t="s">
        <v>26</v>
      </c>
      <c r="I136" s="2" t="n">
        <v>17</v>
      </c>
      <c r="J136" s="7" t="n">
        <f aca="false">DATE(YEAR(B136),MONTH(B136),1)</f>
        <v>46082</v>
      </c>
      <c r="K136" s="6" t="n">
        <f aca="false">F136*G136</f>
        <v>3165.24</v>
      </c>
      <c r="L136" s="6" t="n">
        <f aca="false">K136*(1-INDEX(Settings!$B$5:$B$9,MATCH(E136,Settings!$A$5:$A$9,0)))</f>
        <v>2184.0156</v>
      </c>
      <c r="M136" s="6" t="n">
        <f aca="false">K136-L136</f>
        <v>981.2244</v>
      </c>
    </row>
    <row r="137" customFormat="false" ht="15" hidden="false" customHeight="false" outlineLevel="0" collapsed="false">
      <c r="A137" s="2" t="s">
        <v>174</v>
      </c>
      <c r="B137" s="5" t="n">
        <v>46095</v>
      </c>
      <c r="C137" s="2" t="s">
        <v>36</v>
      </c>
      <c r="D137" s="2" t="s">
        <v>37</v>
      </c>
      <c r="E137" s="2" t="s">
        <v>25</v>
      </c>
      <c r="F137" s="2" t="n">
        <v>316</v>
      </c>
      <c r="G137" s="6" t="n">
        <v>2.32</v>
      </c>
      <c r="H137" s="2" t="s">
        <v>26</v>
      </c>
      <c r="I137" s="2" t="n">
        <v>56</v>
      </c>
      <c r="J137" s="7" t="n">
        <f aca="false">DATE(YEAR(B137),MONTH(B137),1)</f>
        <v>46082</v>
      </c>
      <c r="K137" s="6" t="n">
        <f aca="false">F137*G137</f>
        <v>733.12</v>
      </c>
      <c r="L137" s="6" t="n">
        <f aca="false">K137*(1-INDEX(Settings!$B$5:$B$9,MATCH(E137,Settings!$A$5:$A$9,0)))</f>
        <v>571.8336</v>
      </c>
      <c r="M137" s="6" t="n">
        <f aca="false">K137-L137</f>
        <v>161.2864</v>
      </c>
    </row>
    <row r="138" customFormat="false" ht="15" hidden="false" customHeight="false" outlineLevel="0" collapsed="false">
      <c r="A138" s="2" t="s">
        <v>175</v>
      </c>
      <c r="B138" s="5" t="n">
        <v>46095</v>
      </c>
      <c r="C138" s="2" t="s">
        <v>23</v>
      </c>
      <c r="D138" s="2" t="s">
        <v>24</v>
      </c>
      <c r="E138" s="2" t="s">
        <v>34</v>
      </c>
      <c r="F138" s="2" t="n">
        <v>48</v>
      </c>
      <c r="G138" s="6" t="n">
        <v>18.33</v>
      </c>
      <c r="H138" s="2" t="s">
        <v>26</v>
      </c>
      <c r="I138" s="2" t="n">
        <v>34</v>
      </c>
      <c r="J138" s="7" t="n">
        <f aca="false">DATE(YEAR(B138),MONTH(B138),1)</f>
        <v>46082</v>
      </c>
      <c r="K138" s="6" t="n">
        <f aca="false">F138*G138</f>
        <v>879.84</v>
      </c>
      <c r="L138" s="6" t="n">
        <f aca="false">K138*(1-INDEX(Settings!$B$5:$B$9,MATCH(E138,Settings!$A$5:$A$9,0)))</f>
        <v>545.5008</v>
      </c>
      <c r="M138" s="6" t="n">
        <f aca="false">K138-L138</f>
        <v>334.3392</v>
      </c>
    </row>
    <row r="139" customFormat="false" ht="15" hidden="false" customHeight="false" outlineLevel="0" collapsed="false">
      <c r="A139" s="2" t="s">
        <v>176</v>
      </c>
      <c r="B139" s="5" t="n">
        <v>46096</v>
      </c>
      <c r="C139" s="2" t="s">
        <v>23</v>
      </c>
      <c r="D139" s="2" t="s">
        <v>24</v>
      </c>
      <c r="E139" s="2" t="s">
        <v>25</v>
      </c>
      <c r="F139" s="2" t="n">
        <v>354</v>
      </c>
      <c r="G139" s="6" t="n">
        <v>0.8</v>
      </c>
      <c r="H139" s="2" t="s">
        <v>26</v>
      </c>
      <c r="I139" s="2" t="n">
        <v>27</v>
      </c>
      <c r="J139" s="7" t="n">
        <f aca="false">DATE(YEAR(B139),MONTH(B139),1)</f>
        <v>46082</v>
      </c>
      <c r="K139" s="6" t="n">
        <f aca="false">F139*G139</f>
        <v>283.2</v>
      </c>
      <c r="L139" s="6" t="n">
        <f aca="false">K139*(1-INDEX(Settings!$B$5:$B$9,MATCH(E139,Settings!$A$5:$A$9,0)))</f>
        <v>220.896</v>
      </c>
      <c r="M139" s="6" t="n">
        <f aca="false">K139-L139</f>
        <v>62.304</v>
      </c>
    </row>
    <row r="140" customFormat="false" ht="15" hidden="false" customHeight="false" outlineLevel="0" collapsed="false">
      <c r="A140" s="2" t="s">
        <v>177</v>
      </c>
      <c r="B140" s="5" t="n">
        <v>46096</v>
      </c>
      <c r="C140" s="2" t="s">
        <v>41</v>
      </c>
      <c r="D140" s="2" t="s">
        <v>57</v>
      </c>
      <c r="E140" s="2" t="s">
        <v>39</v>
      </c>
      <c r="F140" s="2" t="n">
        <v>12</v>
      </c>
      <c r="G140" s="6" t="n">
        <v>45.85</v>
      </c>
      <c r="H140" s="2" t="s">
        <v>26</v>
      </c>
      <c r="I140" s="2" t="n">
        <v>38</v>
      </c>
      <c r="J140" s="7" t="n">
        <f aca="false">DATE(YEAR(B140),MONTH(B140),1)</f>
        <v>46082</v>
      </c>
      <c r="K140" s="6" t="n">
        <f aca="false">F140*G140</f>
        <v>550.2</v>
      </c>
      <c r="L140" s="6" t="n">
        <f aca="false">K140*(1-INDEX(Settings!$B$5:$B$9,MATCH(E140,Settings!$A$5:$A$9,0)))</f>
        <v>401.646</v>
      </c>
      <c r="M140" s="6" t="n">
        <f aca="false">K140-L140</f>
        <v>148.554</v>
      </c>
    </row>
    <row r="141" customFormat="false" ht="15" hidden="false" customHeight="false" outlineLevel="0" collapsed="false">
      <c r="A141" s="2" t="s">
        <v>178</v>
      </c>
      <c r="B141" s="5" t="n">
        <v>46097</v>
      </c>
      <c r="C141" s="2" t="s">
        <v>23</v>
      </c>
      <c r="D141" s="2" t="s">
        <v>61</v>
      </c>
      <c r="E141" s="2" t="s">
        <v>28</v>
      </c>
      <c r="F141" s="2" t="n">
        <v>59</v>
      </c>
      <c r="G141" s="6" t="n">
        <v>1.35</v>
      </c>
      <c r="H141" s="2" t="s">
        <v>26</v>
      </c>
      <c r="I141" s="2" t="n">
        <v>21</v>
      </c>
      <c r="J141" s="7" t="n">
        <f aca="false">DATE(YEAR(B141),MONTH(B141),1)</f>
        <v>46082</v>
      </c>
      <c r="K141" s="6" t="n">
        <f aca="false">F141*G141</f>
        <v>79.65</v>
      </c>
      <c r="L141" s="6" t="n">
        <f aca="false">K141*(1-INDEX(Settings!$B$5:$B$9,MATCH(E141,Settings!$A$5:$A$9,0)))</f>
        <v>46.197</v>
      </c>
      <c r="M141" s="6" t="n">
        <f aca="false">K141-L141</f>
        <v>33.453</v>
      </c>
    </row>
    <row r="142" customFormat="false" ht="15" hidden="false" customHeight="false" outlineLevel="0" collapsed="false">
      <c r="A142" s="2" t="s">
        <v>179</v>
      </c>
      <c r="B142" s="5" t="n">
        <v>46097</v>
      </c>
      <c r="C142" s="2" t="s">
        <v>23</v>
      </c>
      <c r="D142" s="2" t="s">
        <v>24</v>
      </c>
      <c r="E142" s="2" t="s">
        <v>32</v>
      </c>
      <c r="F142" s="2" t="n">
        <v>41</v>
      </c>
      <c r="G142" s="6" t="n">
        <v>79.74</v>
      </c>
      <c r="H142" s="2" t="s">
        <v>26</v>
      </c>
      <c r="I142" s="2" t="n">
        <v>60</v>
      </c>
      <c r="J142" s="7" t="n">
        <f aca="false">DATE(YEAR(B142),MONTH(B142),1)</f>
        <v>46082</v>
      </c>
      <c r="K142" s="6" t="n">
        <f aca="false">F142*G142</f>
        <v>3269.34</v>
      </c>
      <c r="L142" s="6" t="n">
        <f aca="false">K142*(1-INDEX(Settings!$B$5:$B$9,MATCH(E142,Settings!$A$5:$A$9,0)))</f>
        <v>2255.8446</v>
      </c>
      <c r="M142" s="6" t="n">
        <f aca="false">K142-L142</f>
        <v>1013.4954</v>
      </c>
    </row>
    <row r="143" customFormat="false" ht="15" hidden="false" customHeight="false" outlineLevel="0" collapsed="false">
      <c r="A143" s="2" t="s">
        <v>180</v>
      </c>
      <c r="B143" s="5" t="n">
        <v>46097</v>
      </c>
      <c r="C143" s="2" t="s">
        <v>36</v>
      </c>
      <c r="D143" s="2" t="s">
        <v>37</v>
      </c>
      <c r="E143" s="2" t="s">
        <v>25</v>
      </c>
      <c r="F143" s="2" t="n">
        <v>123</v>
      </c>
      <c r="G143" s="6" t="n">
        <v>0.49</v>
      </c>
      <c r="H143" s="2" t="s">
        <v>71</v>
      </c>
      <c r="I143" s="2"/>
      <c r="J143" s="7" t="n">
        <f aca="false">DATE(YEAR(B143),MONTH(B143),1)</f>
        <v>46082</v>
      </c>
      <c r="K143" s="6" t="n">
        <f aca="false">F143*G143</f>
        <v>60.27</v>
      </c>
      <c r="L143" s="6" t="n">
        <f aca="false">K143*(1-INDEX(Settings!$B$5:$B$9,MATCH(E143,Settings!$A$5:$A$9,0)))</f>
        <v>47.0106</v>
      </c>
      <c r="M143" s="6" t="n">
        <f aca="false">K143-L143</f>
        <v>13.2594</v>
      </c>
    </row>
    <row r="144" customFormat="false" ht="15" hidden="false" customHeight="false" outlineLevel="0" collapsed="false">
      <c r="A144" s="2" t="s">
        <v>181</v>
      </c>
      <c r="B144" s="5" t="n">
        <v>46100</v>
      </c>
      <c r="C144" s="2" t="s">
        <v>23</v>
      </c>
      <c r="D144" s="2" t="s">
        <v>61</v>
      </c>
      <c r="E144" s="2" t="s">
        <v>32</v>
      </c>
      <c r="F144" s="2" t="n">
        <v>15</v>
      </c>
      <c r="G144" s="6" t="n">
        <v>68.71</v>
      </c>
      <c r="H144" s="2" t="s">
        <v>26</v>
      </c>
      <c r="I144" s="2" t="n">
        <v>26</v>
      </c>
      <c r="J144" s="7" t="n">
        <f aca="false">DATE(YEAR(B144),MONTH(B144),1)</f>
        <v>46082</v>
      </c>
      <c r="K144" s="6" t="n">
        <f aca="false">F144*G144</f>
        <v>1030.65</v>
      </c>
      <c r="L144" s="6" t="n">
        <f aca="false">K144*(1-INDEX(Settings!$B$5:$B$9,MATCH(E144,Settings!$A$5:$A$9,0)))</f>
        <v>711.1485</v>
      </c>
      <c r="M144" s="6" t="n">
        <f aca="false">K144-L144</f>
        <v>319.5015</v>
      </c>
    </row>
    <row r="145" customFormat="false" ht="15" hidden="false" customHeight="false" outlineLevel="0" collapsed="false">
      <c r="A145" s="2" t="s">
        <v>182</v>
      </c>
      <c r="B145" s="5" t="n">
        <v>46100</v>
      </c>
      <c r="C145" s="2" t="s">
        <v>41</v>
      </c>
      <c r="D145" s="2" t="s">
        <v>42</v>
      </c>
      <c r="E145" s="2" t="s">
        <v>28</v>
      </c>
      <c r="F145" s="2" t="n">
        <v>19</v>
      </c>
      <c r="G145" s="6" t="n">
        <v>1.35</v>
      </c>
      <c r="H145" s="2" t="s">
        <v>26</v>
      </c>
      <c r="I145" s="2" t="n">
        <v>72</v>
      </c>
      <c r="J145" s="7" t="n">
        <f aca="false">DATE(YEAR(B145),MONTH(B145),1)</f>
        <v>46082</v>
      </c>
      <c r="K145" s="6" t="n">
        <f aca="false">F145*G145</f>
        <v>25.65</v>
      </c>
      <c r="L145" s="6" t="n">
        <f aca="false">K145*(1-INDEX(Settings!$B$5:$B$9,MATCH(E145,Settings!$A$5:$A$9,0)))</f>
        <v>14.877</v>
      </c>
      <c r="M145" s="6" t="n">
        <f aca="false">K145-L145</f>
        <v>10.773</v>
      </c>
    </row>
    <row r="146" customFormat="false" ht="15" hidden="false" customHeight="false" outlineLevel="0" collapsed="false">
      <c r="A146" s="2" t="s">
        <v>183</v>
      </c>
      <c r="B146" s="5" t="n">
        <v>46100</v>
      </c>
      <c r="C146" s="2" t="s">
        <v>30</v>
      </c>
      <c r="D146" s="2" t="s">
        <v>31</v>
      </c>
      <c r="E146" s="2" t="s">
        <v>32</v>
      </c>
      <c r="F146" s="2" t="n">
        <v>30</v>
      </c>
      <c r="G146" s="6" t="n">
        <v>70.57</v>
      </c>
      <c r="H146" s="2" t="s">
        <v>26</v>
      </c>
      <c r="I146" s="2" t="n">
        <v>46</v>
      </c>
      <c r="J146" s="7" t="n">
        <f aca="false">DATE(YEAR(B146),MONTH(B146),1)</f>
        <v>46082</v>
      </c>
      <c r="K146" s="6" t="n">
        <f aca="false">F146*G146</f>
        <v>2117.1</v>
      </c>
      <c r="L146" s="6" t="n">
        <f aca="false">K146*(1-INDEX(Settings!$B$5:$B$9,MATCH(E146,Settings!$A$5:$A$9,0)))</f>
        <v>1460.799</v>
      </c>
      <c r="M146" s="6" t="n">
        <f aca="false">K146-L146</f>
        <v>656.301</v>
      </c>
    </row>
    <row r="147" customFormat="false" ht="15" hidden="false" customHeight="false" outlineLevel="0" collapsed="false">
      <c r="A147" s="2" t="s">
        <v>184</v>
      </c>
      <c r="B147" s="5" t="n">
        <v>46100</v>
      </c>
      <c r="C147" s="2" t="s">
        <v>36</v>
      </c>
      <c r="D147" s="2" t="s">
        <v>37</v>
      </c>
      <c r="E147" s="2" t="s">
        <v>39</v>
      </c>
      <c r="F147" s="2" t="n">
        <v>52</v>
      </c>
      <c r="G147" s="6" t="n">
        <v>12.01</v>
      </c>
      <c r="H147" s="2" t="s">
        <v>71</v>
      </c>
      <c r="I147" s="2"/>
      <c r="J147" s="7" t="n">
        <f aca="false">DATE(YEAR(B147),MONTH(B147),1)</f>
        <v>46082</v>
      </c>
      <c r="K147" s="6" t="n">
        <f aca="false">F147*G147</f>
        <v>624.52</v>
      </c>
      <c r="L147" s="6" t="n">
        <f aca="false">K147*(1-INDEX(Settings!$B$5:$B$9,MATCH(E147,Settings!$A$5:$A$9,0)))</f>
        <v>455.8996</v>
      </c>
      <c r="M147" s="6" t="n">
        <f aca="false">K147-L147</f>
        <v>168.6204</v>
      </c>
    </row>
    <row r="148" customFormat="false" ht="15" hidden="false" customHeight="false" outlineLevel="0" collapsed="false">
      <c r="A148" s="2" t="s">
        <v>185</v>
      </c>
      <c r="B148" s="5" t="n">
        <v>46101</v>
      </c>
      <c r="C148" s="2" t="s">
        <v>30</v>
      </c>
      <c r="D148" s="2" t="s">
        <v>31</v>
      </c>
      <c r="E148" s="2" t="s">
        <v>25</v>
      </c>
      <c r="F148" s="2" t="n">
        <v>137</v>
      </c>
      <c r="G148" s="6" t="n">
        <v>2.88</v>
      </c>
      <c r="H148" s="2" t="s">
        <v>26</v>
      </c>
      <c r="I148" s="2" t="n">
        <v>7</v>
      </c>
      <c r="J148" s="7" t="n">
        <f aca="false">DATE(YEAR(B148),MONTH(B148),1)</f>
        <v>46082</v>
      </c>
      <c r="K148" s="6" t="n">
        <f aca="false">F148*G148</f>
        <v>394.56</v>
      </c>
      <c r="L148" s="6" t="n">
        <f aca="false">K148*(1-INDEX(Settings!$B$5:$B$9,MATCH(E148,Settings!$A$5:$A$9,0)))</f>
        <v>307.7568</v>
      </c>
      <c r="M148" s="6" t="n">
        <f aca="false">K148-L148</f>
        <v>86.8032</v>
      </c>
    </row>
    <row r="149" customFormat="false" ht="15" hidden="false" customHeight="false" outlineLevel="0" collapsed="false">
      <c r="A149" s="2" t="s">
        <v>186</v>
      </c>
      <c r="B149" s="5" t="n">
        <v>46102</v>
      </c>
      <c r="C149" s="2" t="s">
        <v>36</v>
      </c>
      <c r="D149" s="2" t="s">
        <v>37</v>
      </c>
      <c r="E149" s="2" t="s">
        <v>39</v>
      </c>
      <c r="F149" s="2" t="n">
        <v>10</v>
      </c>
      <c r="G149" s="6" t="n">
        <v>19.91</v>
      </c>
      <c r="H149" s="2" t="s">
        <v>26</v>
      </c>
      <c r="I149" s="2" t="n">
        <v>21</v>
      </c>
      <c r="J149" s="7" t="n">
        <f aca="false">DATE(YEAR(B149),MONTH(B149),1)</f>
        <v>46082</v>
      </c>
      <c r="K149" s="6" t="n">
        <f aca="false">F149*G149</f>
        <v>199.1</v>
      </c>
      <c r="L149" s="6" t="n">
        <f aca="false">K149*(1-INDEX(Settings!$B$5:$B$9,MATCH(E149,Settings!$A$5:$A$9,0)))</f>
        <v>145.343</v>
      </c>
      <c r="M149" s="6" t="n">
        <f aca="false">K149-L149</f>
        <v>53.757</v>
      </c>
    </row>
    <row r="150" customFormat="false" ht="15" hidden="false" customHeight="false" outlineLevel="0" collapsed="false">
      <c r="A150" s="2" t="s">
        <v>187</v>
      </c>
      <c r="B150" s="5" t="n">
        <v>46102</v>
      </c>
      <c r="C150" s="2" t="s">
        <v>41</v>
      </c>
      <c r="D150" s="2" t="s">
        <v>42</v>
      </c>
      <c r="E150" s="2" t="s">
        <v>25</v>
      </c>
      <c r="F150" s="2" t="n">
        <v>272</v>
      </c>
      <c r="G150" s="6" t="n">
        <v>1.35</v>
      </c>
      <c r="H150" s="2" t="s">
        <v>26</v>
      </c>
      <c r="I150" s="2" t="n">
        <v>27</v>
      </c>
      <c r="J150" s="7" t="n">
        <f aca="false">DATE(YEAR(B150),MONTH(B150),1)</f>
        <v>46082</v>
      </c>
      <c r="K150" s="6" t="n">
        <f aca="false">F150*G150</f>
        <v>367.2</v>
      </c>
      <c r="L150" s="6" t="n">
        <f aca="false">K150*(1-INDEX(Settings!$B$5:$B$9,MATCH(E150,Settings!$A$5:$A$9,0)))</f>
        <v>286.416</v>
      </c>
      <c r="M150" s="6" t="n">
        <f aca="false">K150-L150</f>
        <v>80.784</v>
      </c>
    </row>
    <row r="151" customFormat="false" ht="15" hidden="false" customHeight="false" outlineLevel="0" collapsed="false">
      <c r="A151" s="2" t="s">
        <v>188</v>
      </c>
      <c r="B151" s="5" t="n">
        <v>46102</v>
      </c>
      <c r="C151" s="2" t="s">
        <v>30</v>
      </c>
      <c r="D151" s="2" t="s">
        <v>31</v>
      </c>
      <c r="E151" s="2" t="s">
        <v>34</v>
      </c>
      <c r="F151" s="2" t="n">
        <v>18</v>
      </c>
      <c r="G151" s="6" t="n">
        <v>23.66</v>
      </c>
      <c r="H151" s="2" t="s">
        <v>26</v>
      </c>
      <c r="I151" s="2" t="n">
        <v>7</v>
      </c>
      <c r="J151" s="7" t="n">
        <f aca="false">DATE(YEAR(B151),MONTH(B151),1)</f>
        <v>46082</v>
      </c>
      <c r="K151" s="6" t="n">
        <f aca="false">F151*G151</f>
        <v>425.88</v>
      </c>
      <c r="L151" s="6" t="n">
        <f aca="false">K151*(1-INDEX(Settings!$B$5:$B$9,MATCH(E151,Settings!$A$5:$A$9,0)))</f>
        <v>264.0456</v>
      </c>
      <c r="M151" s="6" t="n">
        <f aca="false">K151-L151</f>
        <v>161.8344</v>
      </c>
    </row>
    <row r="152" customFormat="false" ht="15" hidden="false" customHeight="false" outlineLevel="0" collapsed="false">
      <c r="A152" s="2" t="s">
        <v>189</v>
      </c>
      <c r="B152" s="5" t="n">
        <v>46103</v>
      </c>
      <c r="C152" s="2" t="s">
        <v>23</v>
      </c>
      <c r="D152" s="2" t="s">
        <v>61</v>
      </c>
      <c r="E152" s="2" t="s">
        <v>32</v>
      </c>
      <c r="F152" s="2" t="n">
        <v>14</v>
      </c>
      <c r="G152" s="6" t="n">
        <v>28.98</v>
      </c>
      <c r="H152" s="2" t="s">
        <v>26</v>
      </c>
      <c r="I152" s="2" t="n">
        <v>14</v>
      </c>
      <c r="J152" s="7" t="n">
        <f aca="false">DATE(YEAR(B152),MONTH(B152),1)</f>
        <v>46082</v>
      </c>
      <c r="K152" s="6" t="n">
        <f aca="false">F152*G152</f>
        <v>405.72</v>
      </c>
      <c r="L152" s="6" t="n">
        <f aca="false">K152*(1-INDEX(Settings!$B$5:$B$9,MATCH(E152,Settings!$A$5:$A$9,0)))</f>
        <v>279.9468</v>
      </c>
      <c r="M152" s="6" t="n">
        <f aca="false">K152-L152</f>
        <v>125.7732</v>
      </c>
    </row>
    <row r="153" customFormat="false" ht="15" hidden="false" customHeight="false" outlineLevel="0" collapsed="false">
      <c r="A153" s="2" t="s">
        <v>190</v>
      </c>
      <c r="B153" s="5" t="n">
        <v>46104</v>
      </c>
      <c r="C153" s="2" t="s">
        <v>36</v>
      </c>
      <c r="D153" s="2" t="s">
        <v>37</v>
      </c>
      <c r="E153" s="2" t="s">
        <v>32</v>
      </c>
      <c r="F153" s="2" t="n">
        <v>56</v>
      </c>
      <c r="G153" s="6" t="n">
        <v>91.76</v>
      </c>
      <c r="H153" s="2" t="s">
        <v>26</v>
      </c>
      <c r="I153" s="2" t="n">
        <v>49</v>
      </c>
      <c r="J153" s="7" t="n">
        <f aca="false">DATE(YEAR(B153),MONTH(B153),1)</f>
        <v>46082</v>
      </c>
      <c r="K153" s="6" t="n">
        <f aca="false">F153*G153</f>
        <v>5138.56</v>
      </c>
      <c r="L153" s="6" t="n">
        <f aca="false">K153*(1-INDEX(Settings!$B$5:$B$9,MATCH(E153,Settings!$A$5:$A$9,0)))</f>
        <v>3545.6064</v>
      </c>
      <c r="M153" s="6" t="n">
        <f aca="false">K153-L153</f>
        <v>1592.9536</v>
      </c>
    </row>
    <row r="154" customFormat="false" ht="15" hidden="false" customHeight="false" outlineLevel="0" collapsed="false">
      <c r="A154" s="2" t="s">
        <v>191</v>
      </c>
      <c r="B154" s="5" t="n">
        <v>46105</v>
      </c>
      <c r="C154" s="2" t="s">
        <v>23</v>
      </c>
      <c r="D154" s="2" t="s">
        <v>24</v>
      </c>
      <c r="E154" s="2" t="s">
        <v>32</v>
      </c>
      <c r="F154" s="2" t="n">
        <v>29</v>
      </c>
      <c r="G154" s="6" t="n">
        <v>93.64</v>
      </c>
      <c r="H154" s="2" t="s">
        <v>26</v>
      </c>
      <c r="I154" s="2" t="n">
        <v>47</v>
      </c>
      <c r="J154" s="7" t="n">
        <f aca="false">DATE(YEAR(B154),MONTH(B154),1)</f>
        <v>46082</v>
      </c>
      <c r="K154" s="6" t="n">
        <f aca="false">F154*G154</f>
        <v>2715.56</v>
      </c>
      <c r="L154" s="6" t="n">
        <f aca="false">K154*(1-INDEX(Settings!$B$5:$B$9,MATCH(E154,Settings!$A$5:$A$9,0)))</f>
        <v>1873.7364</v>
      </c>
      <c r="M154" s="6" t="n">
        <f aca="false">K154-L154</f>
        <v>841.8236</v>
      </c>
    </row>
    <row r="155" customFormat="false" ht="15" hidden="false" customHeight="false" outlineLevel="0" collapsed="false">
      <c r="A155" s="2" t="s">
        <v>192</v>
      </c>
      <c r="B155" s="5" t="n">
        <v>46105</v>
      </c>
      <c r="C155" s="2" t="s">
        <v>30</v>
      </c>
      <c r="D155" s="2" t="s">
        <v>31</v>
      </c>
      <c r="E155" s="2" t="s">
        <v>32</v>
      </c>
      <c r="F155" s="2" t="n">
        <v>38</v>
      </c>
      <c r="G155" s="6" t="n">
        <v>22.01</v>
      </c>
      <c r="H155" s="2" t="s">
        <v>26</v>
      </c>
      <c r="I155" s="2" t="n">
        <v>49</v>
      </c>
      <c r="J155" s="7" t="n">
        <f aca="false">DATE(YEAR(B155),MONTH(B155),1)</f>
        <v>46082</v>
      </c>
      <c r="K155" s="6" t="n">
        <f aca="false">F155*G155</f>
        <v>836.38</v>
      </c>
      <c r="L155" s="6" t="n">
        <f aca="false">K155*(1-INDEX(Settings!$B$5:$B$9,MATCH(E155,Settings!$A$5:$A$9,0)))</f>
        <v>577.1022</v>
      </c>
      <c r="M155" s="6" t="n">
        <f aca="false">K155-L155</f>
        <v>259.2778</v>
      </c>
    </row>
    <row r="156" customFormat="false" ht="15" hidden="false" customHeight="false" outlineLevel="0" collapsed="false">
      <c r="A156" s="2" t="s">
        <v>193</v>
      </c>
      <c r="B156" s="5" t="n">
        <v>46106</v>
      </c>
      <c r="C156" s="2" t="s">
        <v>36</v>
      </c>
      <c r="D156" s="2" t="s">
        <v>37</v>
      </c>
      <c r="E156" s="2" t="s">
        <v>28</v>
      </c>
      <c r="F156" s="2" t="n">
        <v>94</v>
      </c>
      <c r="G156" s="6" t="n">
        <v>0.72</v>
      </c>
      <c r="H156" s="2" t="s">
        <v>26</v>
      </c>
      <c r="I156" s="2" t="n">
        <v>35</v>
      </c>
      <c r="J156" s="7" t="n">
        <f aca="false">DATE(YEAR(B156),MONTH(B156),1)</f>
        <v>46082</v>
      </c>
      <c r="K156" s="6" t="n">
        <f aca="false">F156*G156</f>
        <v>67.68</v>
      </c>
      <c r="L156" s="6" t="n">
        <f aca="false">K156*(1-INDEX(Settings!$B$5:$B$9,MATCH(E156,Settings!$A$5:$A$9,0)))</f>
        <v>39.2544</v>
      </c>
      <c r="M156" s="6" t="n">
        <f aca="false">K156-L156</f>
        <v>28.4256</v>
      </c>
    </row>
    <row r="157" customFormat="false" ht="15" hidden="false" customHeight="false" outlineLevel="0" collapsed="false">
      <c r="A157" s="2" t="s">
        <v>194</v>
      </c>
      <c r="B157" s="5" t="n">
        <v>46107</v>
      </c>
      <c r="C157" s="2" t="s">
        <v>41</v>
      </c>
      <c r="D157" s="2" t="s">
        <v>57</v>
      </c>
      <c r="E157" s="2" t="s">
        <v>34</v>
      </c>
      <c r="F157" s="2" t="n">
        <v>40</v>
      </c>
      <c r="G157" s="6" t="n">
        <v>31.71</v>
      </c>
      <c r="H157" s="2" t="s">
        <v>26</v>
      </c>
      <c r="I157" s="2" t="n">
        <v>38</v>
      </c>
      <c r="J157" s="7" t="n">
        <f aca="false">DATE(YEAR(B157),MONTH(B157),1)</f>
        <v>46082</v>
      </c>
      <c r="K157" s="6" t="n">
        <f aca="false">F157*G157</f>
        <v>1268.4</v>
      </c>
      <c r="L157" s="6" t="n">
        <f aca="false">K157*(1-INDEX(Settings!$B$5:$B$9,MATCH(E157,Settings!$A$5:$A$9,0)))</f>
        <v>786.408</v>
      </c>
      <c r="M157" s="6" t="n">
        <f aca="false">K157-L157</f>
        <v>481.992</v>
      </c>
    </row>
    <row r="158" customFormat="false" ht="15" hidden="false" customHeight="false" outlineLevel="0" collapsed="false">
      <c r="A158" s="2" t="s">
        <v>195</v>
      </c>
      <c r="B158" s="5" t="n">
        <v>46107</v>
      </c>
      <c r="C158" s="2" t="s">
        <v>23</v>
      </c>
      <c r="D158" s="2" t="s">
        <v>61</v>
      </c>
      <c r="E158" s="2" t="s">
        <v>34</v>
      </c>
      <c r="F158" s="2" t="n">
        <v>30</v>
      </c>
      <c r="G158" s="6" t="n">
        <v>29.66</v>
      </c>
      <c r="H158" s="2" t="s">
        <v>26</v>
      </c>
      <c r="I158" s="2" t="n">
        <v>40</v>
      </c>
      <c r="J158" s="7" t="n">
        <f aca="false">DATE(YEAR(B158),MONTH(B158),1)</f>
        <v>46082</v>
      </c>
      <c r="K158" s="6" t="n">
        <f aca="false">F158*G158</f>
        <v>889.8</v>
      </c>
      <c r="L158" s="6" t="n">
        <f aca="false">K158*(1-INDEX(Settings!$B$5:$B$9,MATCH(E158,Settings!$A$5:$A$9,0)))</f>
        <v>551.676</v>
      </c>
      <c r="M158" s="6" t="n">
        <f aca="false">K158-L158</f>
        <v>338.124</v>
      </c>
    </row>
    <row r="159" customFormat="false" ht="15" hidden="false" customHeight="false" outlineLevel="0" collapsed="false">
      <c r="A159" s="2" t="s">
        <v>196</v>
      </c>
      <c r="B159" s="5" t="n">
        <v>46107</v>
      </c>
      <c r="C159" s="2" t="s">
        <v>23</v>
      </c>
      <c r="D159" s="2" t="s">
        <v>24</v>
      </c>
      <c r="E159" s="2" t="s">
        <v>39</v>
      </c>
      <c r="F159" s="2" t="n">
        <v>39</v>
      </c>
      <c r="G159" s="6" t="n">
        <v>51.02</v>
      </c>
      <c r="H159" s="2" t="s">
        <v>26</v>
      </c>
      <c r="I159" s="2" t="n">
        <v>53</v>
      </c>
      <c r="J159" s="7" t="n">
        <f aca="false">DATE(YEAR(B159),MONTH(B159),1)</f>
        <v>46082</v>
      </c>
      <c r="K159" s="6" t="n">
        <f aca="false">F159*G159</f>
        <v>1989.78</v>
      </c>
      <c r="L159" s="6" t="n">
        <f aca="false">K159*(1-INDEX(Settings!$B$5:$B$9,MATCH(E159,Settings!$A$5:$A$9,0)))</f>
        <v>1452.5394</v>
      </c>
      <c r="M159" s="6" t="n">
        <f aca="false">K159-L159</f>
        <v>537.2406</v>
      </c>
    </row>
    <row r="160" customFormat="false" ht="15" hidden="false" customHeight="false" outlineLevel="0" collapsed="false">
      <c r="A160" s="2" t="s">
        <v>197</v>
      </c>
      <c r="B160" s="5" t="n">
        <v>46108</v>
      </c>
      <c r="C160" s="2" t="s">
        <v>23</v>
      </c>
      <c r="D160" s="2" t="s">
        <v>24</v>
      </c>
      <c r="E160" s="2" t="s">
        <v>34</v>
      </c>
      <c r="F160" s="2" t="n">
        <v>36</v>
      </c>
      <c r="G160" s="6" t="n">
        <v>33.78</v>
      </c>
      <c r="H160" s="2" t="s">
        <v>26</v>
      </c>
      <c r="I160" s="2" t="n">
        <v>15</v>
      </c>
      <c r="J160" s="7" t="n">
        <f aca="false">DATE(YEAR(B160),MONTH(B160),1)</f>
        <v>46082</v>
      </c>
      <c r="K160" s="6" t="n">
        <f aca="false">F160*G160</f>
        <v>1216.08</v>
      </c>
      <c r="L160" s="6" t="n">
        <f aca="false">K160*(1-INDEX(Settings!$B$5:$B$9,MATCH(E160,Settings!$A$5:$A$9,0)))</f>
        <v>753.9696</v>
      </c>
      <c r="M160" s="6" t="n">
        <f aca="false">K160-L160</f>
        <v>462.1104</v>
      </c>
    </row>
    <row r="161" customFormat="false" ht="15" hidden="false" customHeight="false" outlineLevel="0" collapsed="false">
      <c r="A161" s="2" t="s">
        <v>198</v>
      </c>
      <c r="B161" s="5" t="n">
        <v>46108</v>
      </c>
      <c r="C161" s="2" t="s">
        <v>23</v>
      </c>
      <c r="D161" s="2" t="s">
        <v>61</v>
      </c>
      <c r="E161" s="2" t="s">
        <v>32</v>
      </c>
      <c r="F161" s="2" t="n">
        <v>19</v>
      </c>
      <c r="G161" s="6" t="n">
        <v>76.58</v>
      </c>
      <c r="H161" s="2" t="s">
        <v>71</v>
      </c>
      <c r="I161" s="2"/>
      <c r="J161" s="7" t="n">
        <f aca="false">DATE(YEAR(B161),MONTH(B161),1)</f>
        <v>46082</v>
      </c>
      <c r="K161" s="6" t="n">
        <f aca="false">F161*G161</f>
        <v>1455.02</v>
      </c>
      <c r="L161" s="6" t="n">
        <f aca="false">K161*(1-INDEX(Settings!$B$5:$B$9,MATCH(E161,Settings!$A$5:$A$9,0)))</f>
        <v>1003.9638</v>
      </c>
      <c r="M161" s="6" t="n">
        <f aca="false">K161-L161</f>
        <v>451.0562</v>
      </c>
    </row>
    <row r="162" customFormat="false" ht="15" hidden="false" customHeight="false" outlineLevel="0" collapsed="false">
      <c r="A162" s="2" t="s">
        <v>199</v>
      </c>
      <c r="B162" s="5" t="n">
        <v>46109</v>
      </c>
      <c r="C162" s="2" t="s">
        <v>36</v>
      </c>
      <c r="D162" s="2" t="s">
        <v>37</v>
      </c>
      <c r="E162" s="2" t="s">
        <v>39</v>
      </c>
      <c r="F162" s="2" t="n">
        <v>45</v>
      </c>
      <c r="G162" s="6" t="n">
        <v>53.31</v>
      </c>
      <c r="H162" s="2" t="s">
        <v>26</v>
      </c>
      <c r="I162" s="2" t="n">
        <v>18</v>
      </c>
      <c r="J162" s="7" t="n">
        <f aca="false">DATE(YEAR(B162),MONTH(B162),1)</f>
        <v>46082</v>
      </c>
      <c r="K162" s="6" t="n">
        <f aca="false">F162*G162</f>
        <v>2398.95</v>
      </c>
      <c r="L162" s="6" t="n">
        <f aca="false">K162*(1-INDEX(Settings!$B$5:$B$9,MATCH(E162,Settings!$A$5:$A$9,0)))</f>
        <v>1751.2335</v>
      </c>
      <c r="M162" s="6" t="n">
        <f aca="false">K162-L162</f>
        <v>647.7165</v>
      </c>
    </row>
    <row r="163" customFormat="false" ht="15" hidden="false" customHeight="false" outlineLevel="0" collapsed="false">
      <c r="A163" s="2" t="s">
        <v>200</v>
      </c>
      <c r="B163" s="5" t="n">
        <v>46110</v>
      </c>
      <c r="C163" s="2" t="s">
        <v>41</v>
      </c>
      <c r="D163" s="2" t="s">
        <v>42</v>
      </c>
      <c r="E163" s="2" t="s">
        <v>28</v>
      </c>
      <c r="F163" s="2" t="n">
        <v>75</v>
      </c>
      <c r="G163" s="6" t="n">
        <v>1.05</v>
      </c>
      <c r="H163" s="2" t="s">
        <v>26</v>
      </c>
      <c r="I163" s="2" t="n">
        <v>54</v>
      </c>
      <c r="J163" s="7" t="n">
        <f aca="false">DATE(YEAR(B163),MONTH(B163),1)</f>
        <v>46082</v>
      </c>
      <c r="K163" s="6" t="n">
        <f aca="false">F163*G163</f>
        <v>78.75</v>
      </c>
      <c r="L163" s="6" t="n">
        <f aca="false">K163*(1-INDEX(Settings!$B$5:$B$9,MATCH(E163,Settings!$A$5:$A$9,0)))</f>
        <v>45.675</v>
      </c>
      <c r="M163" s="6" t="n">
        <f aca="false">K163-L163</f>
        <v>33.075</v>
      </c>
    </row>
    <row r="164" customFormat="false" ht="15" hidden="false" customHeight="false" outlineLevel="0" collapsed="false">
      <c r="A164" s="2" t="s">
        <v>201</v>
      </c>
      <c r="B164" s="5" t="n">
        <v>46112</v>
      </c>
      <c r="C164" s="2" t="s">
        <v>41</v>
      </c>
      <c r="D164" s="2" t="s">
        <v>57</v>
      </c>
      <c r="E164" s="2" t="s">
        <v>34</v>
      </c>
      <c r="F164" s="2" t="n">
        <v>15</v>
      </c>
      <c r="G164" s="6" t="n">
        <v>27.9</v>
      </c>
      <c r="H164" s="2" t="s">
        <v>26</v>
      </c>
      <c r="I164" s="2" t="n">
        <v>36</v>
      </c>
      <c r="J164" s="7" t="n">
        <f aca="false">DATE(YEAR(B164),MONTH(B164),1)</f>
        <v>46082</v>
      </c>
      <c r="K164" s="6" t="n">
        <f aca="false">F164*G164</f>
        <v>418.5</v>
      </c>
      <c r="L164" s="6" t="n">
        <f aca="false">K164*(1-INDEX(Settings!$B$5:$B$9,MATCH(E164,Settings!$A$5:$A$9,0)))</f>
        <v>259.47</v>
      </c>
      <c r="M164" s="6" t="n">
        <f aca="false">K164-L164</f>
        <v>159.03</v>
      </c>
    </row>
    <row r="165" customFormat="false" ht="15" hidden="false" customHeight="false" outlineLevel="0" collapsed="false">
      <c r="A165" s="2" t="s">
        <v>202</v>
      </c>
      <c r="B165" s="5" t="n">
        <v>46113</v>
      </c>
      <c r="C165" s="2" t="s">
        <v>23</v>
      </c>
      <c r="D165" s="2" t="s">
        <v>24</v>
      </c>
      <c r="E165" s="2" t="s">
        <v>39</v>
      </c>
      <c r="F165" s="2" t="n">
        <v>24</v>
      </c>
      <c r="G165" s="6" t="n">
        <v>50.6</v>
      </c>
      <c r="H165" s="2" t="s">
        <v>26</v>
      </c>
      <c r="I165" s="2" t="n">
        <v>18</v>
      </c>
      <c r="J165" s="7" t="n">
        <f aca="false">DATE(YEAR(B165),MONTH(B165),1)</f>
        <v>46113</v>
      </c>
      <c r="K165" s="6" t="n">
        <f aca="false">F165*G165</f>
        <v>1214.4</v>
      </c>
      <c r="L165" s="6" t="n">
        <f aca="false">K165*(1-INDEX(Settings!$B$5:$B$9,MATCH(E165,Settings!$A$5:$A$9,0)))</f>
        <v>886.512</v>
      </c>
      <c r="M165" s="6" t="n">
        <f aca="false">K165-L165</f>
        <v>327.888</v>
      </c>
    </row>
    <row r="166" customFormat="false" ht="15" hidden="false" customHeight="false" outlineLevel="0" collapsed="false">
      <c r="A166" s="2" t="s">
        <v>203</v>
      </c>
      <c r="B166" s="5" t="n">
        <v>46114</v>
      </c>
      <c r="C166" s="2" t="s">
        <v>36</v>
      </c>
      <c r="D166" s="2" t="s">
        <v>37</v>
      </c>
      <c r="E166" s="2" t="s">
        <v>28</v>
      </c>
      <c r="F166" s="2" t="n">
        <v>39</v>
      </c>
      <c r="G166" s="6" t="n">
        <v>0.75</v>
      </c>
      <c r="H166" s="2" t="s">
        <v>26</v>
      </c>
      <c r="I166" s="2" t="n">
        <v>14</v>
      </c>
      <c r="J166" s="7" t="n">
        <f aca="false">DATE(YEAR(B166),MONTH(B166),1)</f>
        <v>46113</v>
      </c>
      <c r="K166" s="6" t="n">
        <f aca="false">F166*G166</f>
        <v>29.25</v>
      </c>
      <c r="L166" s="6" t="n">
        <f aca="false">K166*(1-INDEX(Settings!$B$5:$B$9,MATCH(E166,Settings!$A$5:$A$9,0)))</f>
        <v>16.965</v>
      </c>
      <c r="M166" s="6" t="n">
        <f aca="false">K166-L166</f>
        <v>12.285</v>
      </c>
    </row>
    <row r="167" customFormat="false" ht="15" hidden="false" customHeight="false" outlineLevel="0" collapsed="false">
      <c r="A167" s="2" t="s">
        <v>204</v>
      </c>
      <c r="B167" s="5" t="n">
        <v>46114</v>
      </c>
      <c r="C167" s="2" t="s">
        <v>41</v>
      </c>
      <c r="D167" s="2" t="s">
        <v>57</v>
      </c>
      <c r="E167" s="2" t="s">
        <v>25</v>
      </c>
      <c r="F167" s="2" t="n">
        <v>261</v>
      </c>
      <c r="G167" s="6" t="n">
        <v>3.48</v>
      </c>
      <c r="H167" s="2" t="s">
        <v>26</v>
      </c>
      <c r="I167" s="2" t="n">
        <v>66</v>
      </c>
      <c r="J167" s="7" t="n">
        <f aca="false">DATE(YEAR(B167),MONTH(B167),1)</f>
        <v>46113</v>
      </c>
      <c r="K167" s="6" t="n">
        <f aca="false">F167*G167</f>
        <v>908.28</v>
      </c>
      <c r="L167" s="6" t="n">
        <f aca="false">K167*(1-INDEX(Settings!$B$5:$B$9,MATCH(E167,Settings!$A$5:$A$9,0)))</f>
        <v>708.4584</v>
      </c>
      <c r="M167" s="6" t="n">
        <f aca="false">K167-L167</f>
        <v>199.8216</v>
      </c>
    </row>
    <row r="168" customFormat="false" ht="15" hidden="false" customHeight="false" outlineLevel="0" collapsed="false">
      <c r="A168" s="2" t="s">
        <v>205</v>
      </c>
      <c r="B168" s="5" t="n">
        <v>46115</v>
      </c>
      <c r="C168" s="2" t="s">
        <v>30</v>
      </c>
      <c r="D168" s="2" t="s">
        <v>31</v>
      </c>
      <c r="E168" s="2" t="s">
        <v>25</v>
      </c>
      <c r="F168" s="2" t="n">
        <v>293</v>
      </c>
      <c r="G168" s="6" t="n">
        <v>1.38</v>
      </c>
      <c r="H168" s="2" t="s">
        <v>26</v>
      </c>
      <c r="I168" s="2" t="n">
        <v>22</v>
      </c>
      <c r="J168" s="7" t="n">
        <f aca="false">DATE(YEAR(B168),MONTH(B168),1)</f>
        <v>46113</v>
      </c>
      <c r="K168" s="6" t="n">
        <f aca="false">F168*G168</f>
        <v>404.34</v>
      </c>
      <c r="L168" s="6" t="n">
        <f aca="false">K168*(1-INDEX(Settings!$B$5:$B$9,MATCH(E168,Settings!$A$5:$A$9,0)))</f>
        <v>315.3852</v>
      </c>
      <c r="M168" s="6" t="n">
        <f aca="false">K168-L168</f>
        <v>88.9548</v>
      </c>
    </row>
    <row r="169" customFormat="false" ht="15" hidden="false" customHeight="false" outlineLevel="0" collapsed="false">
      <c r="A169" s="2" t="s">
        <v>206</v>
      </c>
      <c r="B169" s="5" t="n">
        <v>46115</v>
      </c>
      <c r="C169" s="2" t="s">
        <v>23</v>
      </c>
      <c r="D169" s="2" t="s">
        <v>61</v>
      </c>
      <c r="E169" s="2" t="s">
        <v>39</v>
      </c>
      <c r="F169" s="2" t="n">
        <v>15</v>
      </c>
      <c r="G169" s="6" t="n">
        <v>41.74</v>
      </c>
      <c r="H169" s="2" t="s">
        <v>26</v>
      </c>
      <c r="I169" s="2" t="n">
        <v>40</v>
      </c>
      <c r="J169" s="7" t="n">
        <f aca="false">DATE(YEAR(B169),MONTH(B169),1)</f>
        <v>46113</v>
      </c>
      <c r="K169" s="6" t="n">
        <f aca="false">F169*G169</f>
        <v>626.1</v>
      </c>
      <c r="L169" s="6" t="n">
        <f aca="false">K169*(1-INDEX(Settings!$B$5:$B$9,MATCH(E169,Settings!$A$5:$A$9,0)))</f>
        <v>457.053</v>
      </c>
      <c r="M169" s="6" t="n">
        <f aca="false">K169-L169</f>
        <v>169.047</v>
      </c>
    </row>
    <row r="170" customFormat="false" ht="15" hidden="false" customHeight="false" outlineLevel="0" collapsed="false">
      <c r="A170" s="2" t="s">
        <v>207</v>
      </c>
      <c r="B170" s="5" t="n">
        <v>46115</v>
      </c>
      <c r="C170" s="2" t="s">
        <v>30</v>
      </c>
      <c r="D170" s="2" t="s">
        <v>31</v>
      </c>
      <c r="E170" s="2" t="s">
        <v>34</v>
      </c>
      <c r="F170" s="2" t="n">
        <v>46</v>
      </c>
      <c r="G170" s="6" t="n">
        <v>10.56</v>
      </c>
      <c r="H170" s="2" t="s">
        <v>26</v>
      </c>
      <c r="I170" s="2" t="n">
        <v>47</v>
      </c>
      <c r="J170" s="7" t="n">
        <f aca="false">DATE(YEAR(B170),MONTH(B170),1)</f>
        <v>46113</v>
      </c>
      <c r="K170" s="6" t="n">
        <f aca="false">F170*G170</f>
        <v>485.76</v>
      </c>
      <c r="L170" s="6" t="n">
        <f aca="false">K170*(1-INDEX(Settings!$B$5:$B$9,MATCH(E170,Settings!$A$5:$A$9,0)))</f>
        <v>301.1712</v>
      </c>
      <c r="M170" s="6" t="n">
        <f aca="false">K170-L170</f>
        <v>184.5888</v>
      </c>
    </row>
    <row r="171" customFormat="false" ht="15" hidden="false" customHeight="false" outlineLevel="0" collapsed="false">
      <c r="A171" s="2" t="s">
        <v>208</v>
      </c>
      <c r="B171" s="5" t="n">
        <v>46115</v>
      </c>
      <c r="C171" s="2" t="s">
        <v>23</v>
      </c>
      <c r="D171" s="2" t="s">
        <v>61</v>
      </c>
      <c r="E171" s="2" t="s">
        <v>39</v>
      </c>
      <c r="F171" s="2" t="n">
        <v>7</v>
      </c>
      <c r="G171" s="6" t="n">
        <v>50.86</v>
      </c>
      <c r="H171" s="2" t="s">
        <v>26</v>
      </c>
      <c r="I171" s="2" t="n">
        <v>35</v>
      </c>
      <c r="J171" s="7" t="n">
        <f aca="false">DATE(YEAR(B171),MONTH(B171),1)</f>
        <v>46113</v>
      </c>
      <c r="K171" s="6" t="n">
        <f aca="false">F171*G171</f>
        <v>356.02</v>
      </c>
      <c r="L171" s="6" t="n">
        <f aca="false">K171*(1-INDEX(Settings!$B$5:$B$9,MATCH(E171,Settings!$A$5:$A$9,0)))</f>
        <v>259.8946</v>
      </c>
      <c r="M171" s="6" t="n">
        <f aca="false">K171-L171</f>
        <v>96.1254</v>
      </c>
    </row>
    <row r="172" customFormat="false" ht="15" hidden="false" customHeight="false" outlineLevel="0" collapsed="false">
      <c r="A172" s="2" t="s">
        <v>209</v>
      </c>
      <c r="B172" s="5" t="n">
        <v>46116</v>
      </c>
      <c r="C172" s="2" t="s">
        <v>41</v>
      </c>
      <c r="D172" s="2" t="s">
        <v>57</v>
      </c>
      <c r="E172" s="2" t="s">
        <v>39</v>
      </c>
      <c r="F172" s="2" t="n">
        <v>34</v>
      </c>
      <c r="G172" s="6" t="n">
        <v>12.76</v>
      </c>
      <c r="H172" s="2" t="s">
        <v>26</v>
      </c>
      <c r="I172" s="2" t="n">
        <v>22</v>
      </c>
      <c r="J172" s="7" t="n">
        <f aca="false">DATE(YEAR(B172),MONTH(B172),1)</f>
        <v>46113</v>
      </c>
      <c r="K172" s="6" t="n">
        <f aca="false">F172*G172</f>
        <v>433.84</v>
      </c>
      <c r="L172" s="6" t="n">
        <f aca="false">K172*(1-INDEX(Settings!$B$5:$B$9,MATCH(E172,Settings!$A$5:$A$9,0)))</f>
        <v>316.7032</v>
      </c>
      <c r="M172" s="6" t="n">
        <f aca="false">K172-L172</f>
        <v>117.1368</v>
      </c>
    </row>
    <row r="173" customFormat="false" ht="15" hidden="false" customHeight="false" outlineLevel="0" collapsed="false">
      <c r="A173" s="2" t="s">
        <v>210</v>
      </c>
      <c r="B173" s="5" t="n">
        <v>46118</v>
      </c>
      <c r="C173" s="2" t="s">
        <v>41</v>
      </c>
      <c r="D173" s="2" t="s">
        <v>57</v>
      </c>
      <c r="E173" s="2" t="s">
        <v>32</v>
      </c>
      <c r="F173" s="2" t="n">
        <v>19</v>
      </c>
      <c r="G173" s="6" t="n">
        <v>86.08</v>
      </c>
      <c r="H173" s="2" t="s">
        <v>26</v>
      </c>
      <c r="I173" s="2" t="n">
        <v>44</v>
      </c>
      <c r="J173" s="7" t="n">
        <f aca="false">DATE(YEAR(B173),MONTH(B173),1)</f>
        <v>46113</v>
      </c>
      <c r="K173" s="6" t="n">
        <f aca="false">F173*G173</f>
        <v>1635.52</v>
      </c>
      <c r="L173" s="6" t="n">
        <f aca="false">K173*(1-INDEX(Settings!$B$5:$B$9,MATCH(E173,Settings!$A$5:$A$9,0)))</f>
        <v>1128.5088</v>
      </c>
      <c r="M173" s="6" t="n">
        <f aca="false">K173-L173</f>
        <v>507.0112</v>
      </c>
    </row>
    <row r="174" customFormat="false" ht="15" hidden="false" customHeight="false" outlineLevel="0" collapsed="false">
      <c r="A174" s="2" t="s">
        <v>211</v>
      </c>
      <c r="B174" s="5" t="n">
        <v>46118</v>
      </c>
      <c r="C174" s="2" t="s">
        <v>23</v>
      </c>
      <c r="D174" s="2" t="s">
        <v>24</v>
      </c>
      <c r="E174" s="2" t="s">
        <v>32</v>
      </c>
      <c r="F174" s="2" t="n">
        <v>47</v>
      </c>
      <c r="G174" s="6" t="n">
        <v>76.47</v>
      </c>
      <c r="H174" s="2" t="s">
        <v>26</v>
      </c>
      <c r="I174" s="2" t="n">
        <v>74</v>
      </c>
      <c r="J174" s="7" t="n">
        <f aca="false">DATE(YEAR(B174),MONTH(B174),1)</f>
        <v>46113</v>
      </c>
      <c r="K174" s="6" t="n">
        <f aca="false">F174*G174</f>
        <v>3594.09</v>
      </c>
      <c r="L174" s="6" t="n">
        <f aca="false">K174*(1-INDEX(Settings!$B$5:$B$9,MATCH(E174,Settings!$A$5:$A$9,0)))</f>
        <v>2479.9221</v>
      </c>
      <c r="M174" s="6" t="n">
        <f aca="false">K174-L174</f>
        <v>1114.1679</v>
      </c>
    </row>
    <row r="175" customFormat="false" ht="15" hidden="false" customHeight="false" outlineLevel="0" collapsed="false">
      <c r="A175" s="2" t="s">
        <v>212</v>
      </c>
      <c r="B175" s="5" t="n">
        <v>46118</v>
      </c>
      <c r="C175" s="2" t="s">
        <v>36</v>
      </c>
      <c r="D175" s="2" t="s">
        <v>37</v>
      </c>
      <c r="E175" s="2" t="s">
        <v>25</v>
      </c>
      <c r="F175" s="2" t="n">
        <v>128</v>
      </c>
      <c r="G175" s="6" t="n">
        <v>0.6</v>
      </c>
      <c r="H175" s="2" t="s">
        <v>26</v>
      </c>
      <c r="I175" s="2" t="n">
        <v>8</v>
      </c>
      <c r="J175" s="7" t="n">
        <f aca="false">DATE(YEAR(B175),MONTH(B175),1)</f>
        <v>46113</v>
      </c>
      <c r="K175" s="6" t="n">
        <f aca="false">F175*G175</f>
        <v>76.8</v>
      </c>
      <c r="L175" s="6" t="n">
        <f aca="false">K175*(1-INDEX(Settings!$B$5:$B$9,MATCH(E175,Settings!$A$5:$A$9,0)))</f>
        <v>59.904</v>
      </c>
      <c r="M175" s="6" t="n">
        <f aca="false">K175-L175</f>
        <v>16.896</v>
      </c>
    </row>
    <row r="176" customFormat="false" ht="15" hidden="false" customHeight="false" outlineLevel="0" collapsed="false">
      <c r="A176" s="2" t="s">
        <v>213</v>
      </c>
      <c r="B176" s="5" t="n">
        <v>46120</v>
      </c>
      <c r="C176" s="2" t="s">
        <v>23</v>
      </c>
      <c r="D176" s="2" t="s">
        <v>61</v>
      </c>
      <c r="E176" s="2" t="s">
        <v>32</v>
      </c>
      <c r="F176" s="2" t="n">
        <v>51</v>
      </c>
      <c r="G176" s="6" t="n">
        <v>68.76</v>
      </c>
      <c r="H176" s="2" t="s">
        <v>26</v>
      </c>
      <c r="I176" s="2" t="n">
        <v>36</v>
      </c>
      <c r="J176" s="7" t="n">
        <f aca="false">DATE(YEAR(B176),MONTH(B176),1)</f>
        <v>46113</v>
      </c>
      <c r="K176" s="6" t="n">
        <f aca="false">F176*G176</f>
        <v>3506.76</v>
      </c>
      <c r="L176" s="6" t="n">
        <f aca="false">K176*(1-INDEX(Settings!$B$5:$B$9,MATCH(E176,Settings!$A$5:$A$9,0)))</f>
        <v>2419.6644</v>
      </c>
      <c r="M176" s="6" t="n">
        <f aca="false">K176-L176</f>
        <v>1087.0956</v>
      </c>
    </row>
    <row r="177" customFormat="false" ht="15" hidden="false" customHeight="false" outlineLevel="0" collapsed="false">
      <c r="A177" s="2" t="s">
        <v>214</v>
      </c>
      <c r="B177" s="5" t="n">
        <v>46121</v>
      </c>
      <c r="C177" s="2" t="s">
        <v>23</v>
      </c>
      <c r="D177" s="2" t="s">
        <v>24</v>
      </c>
      <c r="E177" s="2" t="s">
        <v>28</v>
      </c>
      <c r="F177" s="2" t="n">
        <v>120</v>
      </c>
      <c r="G177" s="6" t="n">
        <v>0.95</v>
      </c>
      <c r="H177" s="2" t="s">
        <v>26</v>
      </c>
      <c r="I177" s="2" t="n">
        <v>54</v>
      </c>
      <c r="J177" s="7" t="n">
        <f aca="false">DATE(YEAR(B177),MONTH(B177),1)</f>
        <v>46113</v>
      </c>
      <c r="K177" s="6" t="n">
        <f aca="false">F177*G177</f>
        <v>114</v>
      </c>
      <c r="L177" s="6" t="n">
        <f aca="false">K177*(1-INDEX(Settings!$B$5:$B$9,MATCH(E177,Settings!$A$5:$A$9,0)))</f>
        <v>66.12</v>
      </c>
      <c r="M177" s="6" t="n">
        <f aca="false">K177-L177</f>
        <v>47.88</v>
      </c>
    </row>
    <row r="178" customFormat="false" ht="15" hidden="false" customHeight="false" outlineLevel="0" collapsed="false">
      <c r="A178" s="2" t="s">
        <v>215</v>
      </c>
      <c r="B178" s="5" t="n">
        <v>46121</v>
      </c>
      <c r="C178" s="2" t="s">
        <v>23</v>
      </c>
      <c r="D178" s="2" t="s">
        <v>61</v>
      </c>
      <c r="E178" s="2" t="s">
        <v>28</v>
      </c>
      <c r="F178" s="2" t="n">
        <v>27</v>
      </c>
      <c r="G178" s="6" t="n">
        <v>0.74</v>
      </c>
      <c r="H178" s="2" t="s">
        <v>26</v>
      </c>
      <c r="I178" s="2" t="n">
        <v>30</v>
      </c>
      <c r="J178" s="7" t="n">
        <f aca="false">DATE(YEAR(B178),MONTH(B178),1)</f>
        <v>46113</v>
      </c>
      <c r="K178" s="6" t="n">
        <f aca="false">F178*G178</f>
        <v>19.98</v>
      </c>
      <c r="L178" s="6" t="n">
        <f aca="false">K178*(1-INDEX(Settings!$B$5:$B$9,MATCH(E178,Settings!$A$5:$A$9,0)))</f>
        <v>11.5884</v>
      </c>
      <c r="M178" s="6" t="n">
        <f aca="false">K178-L178</f>
        <v>8.3916</v>
      </c>
    </row>
    <row r="179" customFormat="false" ht="15" hidden="false" customHeight="false" outlineLevel="0" collapsed="false">
      <c r="A179" s="2" t="s">
        <v>216</v>
      </c>
      <c r="B179" s="5" t="n">
        <v>46123</v>
      </c>
      <c r="C179" s="2" t="s">
        <v>23</v>
      </c>
      <c r="D179" s="2" t="s">
        <v>24</v>
      </c>
      <c r="E179" s="2" t="s">
        <v>34</v>
      </c>
      <c r="F179" s="2" t="n">
        <v>24</v>
      </c>
      <c r="G179" s="6" t="n">
        <v>8.21</v>
      </c>
      <c r="H179" s="2" t="s">
        <v>26</v>
      </c>
      <c r="I179" s="2" t="n">
        <v>12</v>
      </c>
      <c r="J179" s="7" t="n">
        <f aca="false">DATE(YEAR(B179),MONTH(B179),1)</f>
        <v>46113</v>
      </c>
      <c r="K179" s="6" t="n">
        <f aca="false">F179*G179</f>
        <v>197.04</v>
      </c>
      <c r="L179" s="6" t="n">
        <f aca="false">K179*(1-INDEX(Settings!$B$5:$B$9,MATCH(E179,Settings!$A$5:$A$9,0)))</f>
        <v>122.1648</v>
      </c>
      <c r="M179" s="6" t="n">
        <f aca="false">K179-L179</f>
        <v>74.8752</v>
      </c>
    </row>
    <row r="180" customFormat="false" ht="15" hidden="false" customHeight="false" outlineLevel="0" collapsed="false">
      <c r="A180" s="2" t="s">
        <v>217</v>
      </c>
      <c r="B180" s="5" t="n">
        <v>46123</v>
      </c>
      <c r="C180" s="2" t="s">
        <v>23</v>
      </c>
      <c r="D180" s="2" t="s">
        <v>61</v>
      </c>
      <c r="E180" s="2" t="s">
        <v>25</v>
      </c>
      <c r="F180" s="2" t="n">
        <v>379</v>
      </c>
      <c r="G180" s="6" t="n">
        <v>1.84</v>
      </c>
      <c r="H180" s="2" t="s">
        <v>26</v>
      </c>
      <c r="I180" s="2" t="n">
        <v>29</v>
      </c>
      <c r="J180" s="7" t="n">
        <f aca="false">DATE(YEAR(B180),MONTH(B180),1)</f>
        <v>46113</v>
      </c>
      <c r="K180" s="6" t="n">
        <f aca="false">F180*G180</f>
        <v>697.36</v>
      </c>
      <c r="L180" s="6" t="n">
        <f aca="false">K180*(1-INDEX(Settings!$B$5:$B$9,MATCH(E180,Settings!$A$5:$A$9,0)))</f>
        <v>543.9408</v>
      </c>
      <c r="M180" s="6" t="n">
        <f aca="false">K180-L180</f>
        <v>153.4192</v>
      </c>
    </row>
    <row r="181" customFormat="false" ht="15" hidden="false" customHeight="false" outlineLevel="0" collapsed="false">
      <c r="A181" s="2" t="s">
        <v>218</v>
      </c>
      <c r="B181" s="5" t="n">
        <v>46124</v>
      </c>
      <c r="C181" s="2" t="s">
        <v>30</v>
      </c>
      <c r="D181" s="2" t="s">
        <v>31</v>
      </c>
      <c r="E181" s="2" t="s">
        <v>39</v>
      </c>
      <c r="F181" s="2" t="n">
        <v>7</v>
      </c>
      <c r="G181" s="6" t="n">
        <v>42.17</v>
      </c>
      <c r="H181" s="2" t="s">
        <v>26</v>
      </c>
      <c r="I181" s="2" t="n">
        <v>43</v>
      </c>
      <c r="J181" s="7" t="n">
        <f aca="false">DATE(YEAR(B181),MONTH(B181),1)</f>
        <v>46113</v>
      </c>
      <c r="K181" s="6" t="n">
        <f aca="false">F181*G181</f>
        <v>295.19</v>
      </c>
      <c r="L181" s="6" t="n">
        <f aca="false">K181*(1-INDEX(Settings!$B$5:$B$9,MATCH(E181,Settings!$A$5:$A$9,0)))</f>
        <v>215.4887</v>
      </c>
      <c r="M181" s="6" t="n">
        <f aca="false">K181-L181</f>
        <v>79.7013</v>
      </c>
    </row>
    <row r="182" customFormat="false" ht="15" hidden="false" customHeight="false" outlineLevel="0" collapsed="false">
      <c r="A182" s="2" t="s">
        <v>219</v>
      </c>
      <c r="B182" s="5" t="n">
        <v>46125</v>
      </c>
      <c r="C182" s="2" t="s">
        <v>23</v>
      </c>
      <c r="D182" s="2" t="s">
        <v>61</v>
      </c>
      <c r="E182" s="2" t="s">
        <v>32</v>
      </c>
      <c r="F182" s="2" t="n">
        <v>27</v>
      </c>
      <c r="G182" s="6" t="n">
        <v>92.67</v>
      </c>
      <c r="H182" s="2" t="s">
        <v>26</v>
      </c>
      <c r="I182" s="2" t="n">
        <v>61</v>
      </c>
      <c r="J182" s="7" t="n">
        <f aca="false">DATE(YEAR(B182),MONTH(B182),1)</f>
        <v>46113</v>
      </c>
      <c r="K182" s="6" t="n">
        <f aca="false">F182*G182</f>
        <v>2502.09</v>
      </c>
      <c r="L182" s="6" t="n">
        <f aca="false">K182*(1-INDEX(Settings!$B$5:$B$9,MATCH(E182,Settings!$A$5:$A$9,0)))</f>
        <v>1726.4421</v>
      </c>
      <c r="M182" s="6" t="n">
        <f aca="false">K182-L182</f>
        <v>775.6479</v>
      </c>
    </row>
    <row r="183" customFormat="false" ht="15" hidden="false" customHeight="false" outlineLevel="0" collapsed="false">
      <c r="A183" s="2" t="s">
        <v>220</v>
      </c>
      <c r="B183" s="5" t="n">
        <v>46125</v>
      </c>
      <c r="C183" s="2" t="s">
        <v>36</v>
      </c>
      <c r="D183" s="2" t="s">
        <v>37</v>
      </c>
      <c r="E183" s="2" t="s">
        <v>34</v>
      </c>
      <c r="F183" s="2" t="n">
        <v>36</v>
      </c>
      <c r="G183" s="6" t="n">
        <v>17.23</v>
      </c>
      <c r="H183" s="2" t="s">
        <v>26</v>
      </c>
      <c r="I183" s="2" t="n">
        <v>61</v>
      </c>
      <c r="J183" s="7" t="n">
        <f aca="false">DATE(YEAR(B183),MONTH(B183),1)</f>
        <v>46113</v>
      </c>
      <c r="K183" s="6" t="n">
        <f aca="false">F183*G183</f>
        <v>620.28</v>
      </c>
      <c r="L183" s="6" t="n">
        <f aca="false">K183*(1-INDEX(Settings!$B$5:$B$9,MATCH(E183,Settings!$A$5:$A$9,0)))</f>
        <v>384.5736</v>
      </c>
      <c r="M183" s="6" t="n">
        <f aca="false">K183-L183</f>
        <v>235.7064</v>
      </c>
    </row>
    <row r="184" customFormat="false" ht="15" hidden="false" customHeight="false" outlineLevel="0" collapsed="false">
      <c r="A184" s="2" t="s">
        <v>221</v>
      </c>
      <c r="B184" s="5" t="n">
        <v>46125</v>
      </c>
      <c r="C184" s="2" t="s">
        <v>36</v>
      </c>
      <c r="D184" s="2" t="s">
        <v>37</v>
      </c>
      <c r="E184" s="2" t="s">
        <v>34</v>
      </c>
      <c r="F184" s="2" t="n">
        <v>39</v>
      </c>
      <c r="G184" s="6" t="n">
        <v>25.85</v>
      </c>
      <c r="H184" s="2" t="s">
        <v>26</v>
      </c>
      <c r="I184" s="2" t="n">
        <v>28</v>
      </c>
      <c r="J184" s="7" t="n">
        <f aca="false">DATE(YEAR(B184),MONTH(B184),1)</f>
        <v>46113</v>
      </c>
      <c r="K184" s="6" t="n">
        <f aca="false">F184*G184</f>
        <v>1008.15</v>
      </c>
      <c r="L184" s="6" t="n">
        <f aca="false">K184*(1-INDEX(Settings!$B$5:$B$9,MATCH(E184,Settings!$A$5:$A$9,0)))</f>
        <v>625.053</v>
      </c>
      <c r="M184" s="6" t="n">
        <f aca="false">K184-L184</f>
        <v>383.097</v>
      </c>
    </row>
    <row r="185" customFormat="false" ht="15" hidden="false" customHeight="false" outlineLevel="0" collapsed="false">
      <c r="A185" s="2" t="s">
        <v>222</v>
      </c>
      <c r="B185" s="5" t="n">
        <v>46126</v>
      </c>
      <c r="C185" s="2" t="s">
        <v>41</v>
      </c>
      <c r="D185" s="2" t="s">
        <v>42</v>
      </c>
      <c r="E185" s="2" t="s">
        <v>32</v>
      </c>
      <c r="F185" s="2" t="n">
        <v>57</v>
      </c>
      <c r="G185" s="6" t="n">
        <v>47.93</v>
      </c>
      <c r="H185" s="2" t="s">
        <v>26</v>
      </c>
      <c r="I185" s="2" t="n">
        <v>51</v>
      </c>
      <c r="J185" s="7" t="n">
        <f aca="false">DATE(YEAR(B185),MONTH(B185),1)</f>
        <v>46113</v>
      </c>
      <c r="K185" s="6" t="n">
        <f aca="false">F185*G185</f>
        <v>2732.01</v>
      </c>
      <c r="L185" s="6" t="n">
        <f aca="false">K185*(1-INDEX(Settings!$B$5:$B$9,MATCH(E185,Settings!$A$5:$A$9,0)))</f>
        <v>1885.0869</v>
      </c>
      <c r="M185" s="6" t="n">
        <f aca="false">K185-L185</f>
        <v>846.9231</v>
      </c>
    </row>
    <row r="186" customFormat="false" ht="15" hidden="false" customHeight="false" outlineLevel="0" collapsed="false">
      <c r="A186" s="2" t="s">
        <v>223</v>
      </c>
      <c r="B186" s="5" t="n">
        <v>46126</v>
      </c>
      <c r="C186" s="2" t="s">
        <v>41</v>
      </c>
      <c r="D186" s="2" t="s">
        <v>57</v>
      </c>
      <c r="E186" s="2" t="s">
        <v>32</v>
      </c>
      <c r="F186" s="2" t="n">
        <v>35</v>
      </c>
      <c r="G186" s="6" t="n">
        <v>68.22</v>
      </c>
      <c r="H186" s="2" t="s">
        <v>71</v>
      </c>
      <c r="I186" s="2"/>
      <c r="J186" s="7" t="n">
        <f aca="false">DATE(YEAR(B186),MONTH(B186),1)</f>
        <v>46113</v>
      </c>
      <c r="K186" s="6" t="n">
        <f aca="false">F186*G186</f>
        <v>2387.7</v>
      </c>
      <c r="L186" s="6" t="n">
        <f aca="false">K186*(1-INDEX(Settings!$B$5:$B$9,MATCH(E186,Settings!$A$5:$A$9,0)))</f>
        <v>1647.513</v>
      </c>
      <c r="M186" s="6" t="n">
        <f aca="false">K186-L186</f>
        <v>740.187</v>
      </c>
    </row>
    <row r="187" customFormat="false" ht="15" hidden="false" customHeight="false" outlineLevel="0" collapsed="false">
      <c r="A187" s="2" t="s">
        <v>224</v>
      </c>
      <c r="B187" s="5" t="n">
        <v>46127</v>
      </c>
      <c r="C187" s="2" t="s">
        <v>30</v>
      </c>
      <c r="D187" s="2" t="s">
        <v>31</v>
      </c>
      <c r="E187" s="2" t="s">
        <v>32</v>
      </c>
      <c r="F187" s="2" t="n">
        <v>9</v>
      </c>
      <c r="G187" s="6" t="n">
        <v>19.09</v>
      </c>
      <c r="H187" s="2" t="s">
        <v>26</v>
      </c>
      <c r="I187" s="2" t="n">
        <v>22</v>
      </c>
      <c r="J187" s="7" t="n">
        <f aca="false">DATE(YEAR(B187),MONTH(B187),1)</f>
        <v>46113</v>
      </c>
      <c r="K187" s="6" t="n">
        <f aca="false">F187*G187</f>
        <v>171.81</v>
      </c>
      <c r="L187" s="6" t="n">
        <f aca="false">K187*(1-INDEX(Settings!$B$5:$B$9,MATCH(E187,Settings!$A$5:$A$9,0)))</f>
        <v>118.5489</v>
      </c>
      <c r="M187" s="6" t="n">
        <f aca="false">K187-L187</f>
        <v>53.2611</v>
      </c>
    </row>
    <row r="188" customFormat="false" ht="15" hidden="false" customHeight="false" outlineLevel="0" collapsed="false">
      <c r="A188" s="2" t="s">
        <v>225</v>
      </c>
      <c r="B188" s="5" t="n">
        <v>46127</v>
      </c>
      <c r="C188" s="2" t="s">
        <v>36</v>
      </c>
      <c r="D188" s="2" t="s">
        <v>37</v>
      </c>
      <c r="E188" s="2" t="s">
        <v>34</v>
      </c>
      <c r="F188" s="2" t="n">
        <v>50</v>
      </c>
      <c r="G188" s="6" t="n">
        <v>15.51</v>
      </c>
      <c r="H188" s="2" t="s">
        <v>26</v>
      </c>
      <c r="I188" s="2" t="n">
        <v>60</v>
      </c>
      <c r="J188" s="7" t="n">
        <f aca="false">DATE(YEAR(B188),MONTH(B188),1)</f>
        <v>46113</v>
      </c>
      <c r="K188" s="6" t="n">
        <f aca="false">F188*G188</f>
        <v>775.5</v>
      </c>
      <c r="L188" s="6" t="n">
        <f aca="false">K188*(1-INDEX(Settings!$B$5:$B$9,MATCH(E188,Settings!$A$5:$A$9,0)))</f>
        <v>480.81</v>
      </c>
      <c r="M188" s="6" t="n">
        <f aca="false">K188-L188</f>
        <v>294.69</v>
      </c>
    </row>
    <row r="189" customFormat="false" ht="15" hidden="false" customHeight="false" outlineLevel="0" collapsed="false">
      <c r="A189" s="2" t="s">
        <v>226</v>
      </c>
      <c r="B189" s="5" t="n">
        <v>46127</v>
      </c>
      <c r="C189" s="2" t="s">
        <v>41</v>
      </c>
      <c r="D189" s="2" t="s">
        <v>42</v>
      </c>
      <c r="E189" s="2" t="s">
        <v>32</v>
      </c>
      <c r="F189" s="2" t="n">
        <v>44</v>
      </c>
      <c r="G189" s="6" t="n">
        <v>31.27</v>
      </c>
      <c r="H189" s="2" t="s">
        <v>26</v>
      </c>
      <c r="I189" s="2" t="n">
        <v>61</v>
      </c>
      <c r="J189" s="7" t="n">
        <f aca="false">DATE(YEAR(B189),MONTH(B189),1)</f>
        <v>46113</v>
      </c>
      <c r="K189" s="6" t="n">
        <f aca="false">F189*G189</f>
        <v>1375.88</v>
      </c>
      <c r="L189" s="6" t="n">
        <f aca="false">K189*(1-INDEX(Settings!$B$5:$B$9,MATCH(E189,Settings!$A$5:$A$9,0)))</f>
        <v>949.3572</v>
      </c>
      <c r="M189" s="6" t="n">
        <f aca="false">K189-L189</f>
        <v>426.5228</v>
      </c>
    </row>
    <row r="190" customFormat="false" ht="15" hidden="false" customHeight="false" outlineLevel="0" collapsed="false">
      <c r="A190" s="2" t="s">
        <v>227</v>
      </c>
      <c r="B190" s="5" t="n">
        <v>46127</v>
      </c>
      <c r="C190" s="2" t="s">
        <v>30</v>
      </c>
      <c r="D190" s="2" t="s">
        <v>31</v>
      </c>
      <c r="E190" s="2" t="s">
        <v>28</v>
      </c>
      <c r="F190" s="2" t="n">
        <v>55</v>
      </c>
      <c r="G190" s="6" t="n">
        <v>1.31</v>
      </c>
      <c r="H190" s="2" t="s">
        <v>26</v>
      </c>
      <c r="I190" s="2" t="n">
        <v>28</v>
      </c>
      <c r="J190" s="7" t="n">
        <f aca="false">DATE(YEAR(B190),MONTH(B190),1)</f>
        <v>46113</v>
      </c>
      <c r="K190" s="6" t="n">
        <f aca="false">F190*G190</f>
        <v>72.05</v>
      </c>
      <c r="L190" s="6" t="n">
        <f aca="false">K190*(1-INDEX(Settings!$B$5:$B$9,MATCH(E190,Settings!$A$5:$A$9,0)))</f>
        <v>41.789</v>
      </c>
      <c r="M190" s="6" t="n">
        <f aca="false">K190-L190</f>
        <v>30.261</v>
      </c>
    </row>
    <row r="191" customFormat="false" ht="15" hidden="false" customHeight="false" outlineLevel="0" collapsed="false">
      <c r="A191" s="2" t="s">
        <v>228</v>
      </c>
      <c r="B191" s="5" t="n">
        <v>46128</v>
      </c>
      <c r="C191" s="2" t="s">
        <v>23</v>
      </c>
      <c r="D191" s="2" t="s">
        <v>24</v>
      </c>
      <c r="E191" s="2" t="s">
        <v>28</v>
      </c>
      <c r="F191" s="2" t="n">
        <v>189</v>
      </c>
      <c r="G191" s="6" t="n">
        <v>1.18</v>
      </c>
      <c r="H191" s="2" t="s">
        <v>26</v>
      </c>
      <c r="I191" s="2" t="n">
        <v>38</v>
      </c>
      <c r="J191" s="7" t="n">
        <f aca="false">DATE(YEAR(B191),MONTH(B191),1)</f>
        <v>46113</v>
      </c>
      <c r="K191" s="6" t="n">
        <f aca="false">F191*G191</f>
        <v>223.02</v>
      </c>
      <c r="L191" s="6" t="n">
        <f aca="false">K191*(1-INDEX(Settings!$B$5:$B$9,MATCH(E191,Settings!$A$5:$A$9,0)))</f>
        <v>129.3516</v>
      </c>
      <c r="M191" s="6" t="n">
        <f aca="false">K191-L191</f>
        <v>93.6684</v>
      </c>
    </row>
    <row r="192" customFormat="false" ht="15" hidden="false" customHeight="false" outlineLevel="0" collapsed="false">
      <c r="A192" s="2" t="s">
        <v>229</v>
      </c>
      <c r="B192" s="5" t="n">
        <v>46129</v>
      </c>
      <c r="C192" s="2" t="s">
        <v>23</v>
      </c>
      <c r="D192" s="2" t="s">
        <v>24</v>
      </c>
      <c r="E192" s="2" t="s">
        <v>39</v>
      </c>
      <c r="F192" s="2" t="n">
        <v>46</v>
      </c>
      <c r="G192" s="6" t="n">
        <v>58.44</v>
      </c>
      <c r="H192" s="2" t="s">
        <v>26</v>
      </c>
      <c r="I192" s="2" t="n">
        <v>20</v>
      </c>
      <c r="J192" s="7" t="n">
        <f aca="false">DATE(YEAR(B192),MONTH(B192),1)</f>
        <v>46113</v>
      </c>
      <c r="K192" s="6" t="n">
        <f aca="false">F192*G192</f>
        <v>2688.24</v>
      </c>
      <c r="L192" s="6" t="n">
        <f aca="false">K192*(1-INDEX(Settings!$B$5:$B$9,MATCH(E192,Settings!$A$5:$A$9,0)))</f>
        <v>1962.4152</v>
      </c>
      <c r="M192" s="6" t="n">
        <f aca="false">K192-L192</f>
        <v>725.8248</v>
      </c>
    </row>
    <row r="193" customFormat="false" ht="15" hidden="false" customHeight="false" outlineLevel="0" collapsed="false">
      <c r="A193" s="2" t="s">
        <v>230</v>
      </c>
      <c r="B193" s="5" t="n">
        <v>46129</v>
      </c>
      <c r="C193" s="2" t="s">
        <v>36</v>
      </c>
      <c r="D193" s="2" t="s">
        <v>37</v>
      </c>
      <c r="E193" s="2" t="s">
        <v>25</v>
      </c>
      <c r="F193" s="2" t="n">
        <v>357</v>
      </c>
      <c r="G193" s="6" t="n">
        <v>2.21</v>
      </c>
      <c r="H193" s="2" t="s">
        <v>26</v>
      </c>
      <c r="I193" s="2" t="n">
        <v>73</v>
      </c>
      <c r="J193" s="7" t="n">
        <f aca="false">DATE(YEAR(B193),MONTH(B193),1)</f>
        <v>46113</v>
      </c>
      <c r="K193" s="6" t="n">
        <f aca="false">F193*G193</f>
        <v>788.97</v>
      </c>
      <c r="L193" s="6" t="n">
        <f aca="false">K193*(1-INDEX(Settings!$B$5:$B$9,MATCH(E193,Settings!$A$5:$A$9,0)))</f>
        <v>615.3966</v>
      </c>
      <c r="M193" s="6" t="n">
        <f aca="false">K193-L193</f>
        <v>173.5734</v>
      </c>
    </row>
    <row r="194" customFormat="false" ht="15" hidden="false" customHeight="false" outlineLevel="0" collapsed="false">
      <c r="A194" s="2" t="s">
        <v>231</v>
      </c>
      <c r="B194" s="5" t="n">
        <v>46131</v>
      </c>
      <c r="C194" s="2" t="s">
        <v>23</v>
      </c>
      <c r="D194" s="2" t="s">
        <v>24</v>
      </c>
      <c r="E194" s="2" t="s">
        <v>32</v>
      </c>
      <c r="F194" s="2" t="n">
        <v>7</v>
      </c>
      <c r="G194" s="6" t="n">
        <v>69.1</v>
      </c>
      <c r="H194" s="2" t="s">
        <v>71</v>
      </c>
      <c r="I194" s="2"/>
      <c r="J194" s="7" t="n">
        <f aca="false">DATE(YEAR(B194),MONTH(B194),1)</f>
        <v>46113</v>
      </c>
      <c r="K194" s="6" t="n">
        <f aca="false">F194*G194</f>
        <v>483.7</v>
      </c>
      <c r="L194" s="6" t="n">
        <f aca="false">K194*(1-INDEX(Settings!$B$5:$B$9,MATCH(E194,Settings!$A$5:$A$9,0)))</f>
        <v>333.753</v>
      </c>
      <c r="M194" s="6" t="n">
        <f aca="false">K194-L194</f>
        <v>149.947</v>
      </c>
    </row>
    <row r="195" customFormat="false" ht="15" hidden="false" customHeight="false" outlineLevel="0" collapsed="false">
      <c r="A195" s="2" t="s">
        <v>232</v>
      </c>
      <c r="B195" s="5" t="n">
        <v>46131</v>
      </c>
      <c r="C195" s="2" t="s">
        <v>41</v>
      </c>
      <c r="D195" s="2" t="s">
        <v>57</v>
      </c>
      <c r="E195" s="2" t="s">
        <v>39</v>
      </c>
      <c r="F195" s="2" t="n">
        <v>1</v>
      </c>
      <c r="G195" s="6" t="n">
        <v>4.52</v>
      </c>
      <c r="H195" s="2" t="s">
        <v>26</v>
      </c>
      <c r="I195" s="2" t="n">
        <v>14</v>
      </c>
      <c r="J195" s="7" t="n">
        <f aca="false">DATE(YEAR(B195),MONTH(B195),1)</f>
        <v>46113</v>
      </c>
      <c r="K195" s="6" t="n">
        <f aca="false">F195*G195</f>
        <v>4.52</v>
      </c>
      <c r="L195" s="6" t="n">
        <f aca="false">K195*(1-INDEX(Settings!$B$5:$B$9,MATCH(E195,Settings!$A$5:$A$9,0)))</f>
        <v>3.2996</v>
      </c>
      <c r="M195" s="6" t="n">
        <f aca="false">K195-L195</f>
        <v>1.2204</v>
      </c>
    </row>
    <row r="196" customFormat="false" ht="15" hidden="false" customHeight="false" outlineLevel="0" collapsed="false">
      <c r="A196" s="2" t="s">
        <v>233</v>
      </c>
      <c r="B196" s="5" t="n">
        <v>46131</v>
      </c>
      <c r="C196" s="2" t="s">
        <v>41</v>
      </c>
      <c r="D196" s="2" t="s">
        <v>57</v>
      </c>
      <c r="E196" s="2" t="s">
        <v>25</v>
      </c>
      <c r="F196" s="2" t="n">
        <v>51</v>
      </c>
      <c r="G196" s="6" t="n">
        <v>1.99</v>
      </c>
      <c r="H196" s="2" t="s">
        <v>26</v>
      </c>
      <c r="I196" s="2" t="n">
        <v>52</v>
      </c>
      <c r="J196" s="7" t="n">
        <f aca="false">DATE(YEAR(B196),MONTH(B196),1)</f>
        <v>46113</v>
      </c>
      <c r="K196" s="6" t="n">
        <f aca="false">F196*G196</f>
        <v>101.49</v>
      </c>
      <c r="L196" s="6" t="n">
        <f aca="false">K196*(1-INDEX(Settings!$B$5:$B$9,MATCH(E196,Settings!$A$5:$A$9,0)))</f>
        <v>79.1622</v>
      </c>
      <c r="M196" s="6" t="n">
        <f aca="false">K196-L196</f>
        <v>22.3278</v>
      </c>
    </row>
    <row r="197" customFormat="false" ht="15" hidden="false" customHeight="false" outlineLevel="0" collapsed="false">
      <c r="A197" s="2" t="s">
        <v>234</v>
      </c>
      <c r="B197" s="5" t="n">
        <v>46131</v>
      </c>
      <c r="C197" s="2" t="s">
        <v>41</v>
      </c>
      <c r="D197" s="2" t="s">
        <v>57</v>
      </c>
      <c r="E197" s="2" t="s">
        <v>32</v>
      </c>
      <c r="F197" s="2" t="n">
        <v>34</v>
      </c>
      <c r="G197" s="6" t="n">
        <v>25.77</v>
      </c>
      <c r="H197" s="2" t="s">
        <v>26</v>
      </c>
      <c r="I197" s="2" t="n">
        <v>14</v>
      </c>
      <c r="J197" s="7" t="n">
        <f aca="false">DATE(YEAR(B197),MONTH(B197),1)</f>
        <v>46113</v>
      </c>
      <c r="K197" s="6" t="n">
        <f aca="false">F197*G197</f>
        <v>876.18</v>
      </c>
      <c r="L197" s="6" t="n">
        <f aca="false">K197*(1-INDEX(Settings!$B$5:$B$9,MATCH(E197,Settings!$A$5:$A$9,0)))</f>
        <v>604.5642</v>
      </c>
      <c r="M197" s="6" t="n">
        <f aca="false">K197-L197</f>
        <v>271.6158</v>
      </c>
    </row>
    <row r="198" customFormat="false" ht="15" hidden="false" customHeight="false" outlineLevel="0" collapsed="false">
      <c r="A198" s="2" t="s">
        <v>235</v>
      </c>
      <c r="B198" s="5" t="n">
        <v>46133</v>
      </c>
      <c r="C198" s="2" t="s">
        <v>23</v>
      </c>
      <c r="D198" s="2" t="s">
        <v>24</v>
      </c>
      <c r="E198" s="2" t="s">
        <v>32</v>
      </c>
      <c r="F198" s="2" t="n">
        <v>25</v>
      </c>
      <c r="G198" s="6" t="n">
        <v>48.78</v>
      </c>
      <c r="H198" s="2" t="s">
        <v>26</v>
      </c>
      <c r="I198" s="2" t="n">
        <v>42</v>
      </c>
      <c r="J198" s="7" t="n">
        <f aca="false">DATE(YEAR(B198),MONTH(B198),1)</f>
        <v>46113</v>
      </c>
      <c r="K198" s="6" t="n">
        <f aca="false">F198*G198</f>
        <v>1219.5</v>
      </c>
      <c r="L198" s="6" t="n">
        <f aca="false">K198*(1-INDEX(Settings!$B$5:$B$9,MATCH(E198,Settings!$A$5:$A$9,0)))</f>
        <v>841.455</v>
      </c>
      <c r="M198" s="6" t="n">
        <f aca="false">K198-L198</f>
        <v>378.045</v>
      </c>
    </row>
    <row r="199" customFormat="false" ht="15" hidden="false" customHeight="false" outlineLevel="0" collapsed="false">
      <c r="A199" s="2" t="s">
        <v>236</v>
      </c>
      <c r="B199" s="5" t="n">
        <v>46133</v>
      </c>
      <c r="C199" s="2" t="s">
        <v>30</v>
      </c>
      <c r="D199" s="2" t="s">
        <v>31</v>
      </c>
      <c r="E199" s="2" t="s">
        <v>28</v>
      </c>
      <c r="F199" s="2" t="n">
        <v>86</v>
      </c>
      <c r="G199" s="6" t="n">
        <v>1.26</v>
      </c>
      <c r="H199" s="2" t="s">
        <v>26</v>
      </c>
      <c r="I199" s="2" t="n">
        <v>47</v>
      </c>
      <c r="J199" s="7" t="n">
        <f aca="false">DATE(YEAR(B199),MONTH(B199),1)</f>
        <v>46113</v>
      </c>
      <c r="K199" s="6" t="n">
        <f aca="false">F199*G199</f>
        <v>108.36</v>
      </c>
      <c r="L199" s="6" t="n">
        <f aca="false">K199*(1-INDEX(Settings!$B$5:$B$9,MATCH(E199,Settings!$A$5:$A$9,0)))</f>
        <v>62.8488</v>
      </c>
      <c r="M199" s="6" t="n">
        <f aca="false">K199-L199</f>
        <v>45.5112</v>
      </c>
    </row>
    <row r="200" customFormat="false" ht="15" hidden="false" customHeight="false" outlineLevel="0" collapsed="false">
      <c r="A200" s="2" t="s">
        <v>237</v>
      </c>
      <c r="B200" s="5" t="n">
        <v>46133</v>
      </c>
      <c r="C200" s="2" t="s">
        <v>36</v>
      </c>
      <c r="D200" s="2" t="s">
        <v>37</v>
      </c>
      <c r="E200" s="2" t="s">
        <v>32</v>
      </c>
      <c r="F200" s="2" t="n">
        <v>46</v>
      </c>
      <c r="G200" s="6" t="n">
        <v>43.84</v>
      </c>
      <c r="H200" s="2" t="s">
        <v>71</v>
      </c>
      <c r="I200" s="2"/>
      <c r="J200" s="7" t="n">
        <f aca="false">DATE(YEAR(B200),MONTH(B200),1)</f>
        <v>46113</v>
      </c>
      <c r="K200" s="6" t="n">
        <f aca="false">F200*G200</f>
        <v>2016.64</v>
      </c>
      <c r="L200" s="6" t="n">
        <f aca="false">K200*(1-INDEX(Settings!$B$5:$B$9,MATCH(E200,Settings!$A$5:$A$9,0)))</f>
        <v>1391.4816</v>
      </c>
      <c r="M200" s="6" t="n">
        <f aca="false">K200-L200</f>
        <v>625.1584</v>
      </c>
    </row>
    <row r="201" customFormat="false" ht="15" hidden="false" customHeight="false" outlineLevel="0" collapsed="false">
      <c r="A201" s="2" t="s">
        <v>238</v>
      </c>
      <c r="B201" s="5" t="n">
        <v>46134</v>
      </c>
      <c r="C201" s="2" t="s">
        <v>30</v>
      </c>
      <c r="D201" s="2" t="s">
        <v>31</v>
      </c>
      <c r="E201" s="2" t="s">
        <v>28</v>
      </c>
      <c r="F201" s="2" t="n">
        <v>176</v>
      </c>
      <c r="G201" s="6" t="n">
        <v>1.06</v>
      </c>
      <c r="H201" s="2" t="s">
        <v>26</v>
      </c>
      <c r="I201" s="2" t="n">
        <v>67</v>
      </c>
      <c r="J201" s="7" t="n">
        <f aca="false">DATE(YEAR(B201),MONTH(B201),1)</f>
        <v>46113</v>
      </c>
      <c r="K201" s="6" t="n">
        <f aca="false">F201*G201</f>
        <v>186.56</v>
      </c>
      <c r="L201" s="6" t="n">
        <f aca="false">K201*(1-INDEX(Settings!$B$5:$B$9,MATCH(E201,Settings!$A$5:$A$9,0)))</f>
        <v>108.2048</v>
      </c>
      <c r="M201" s="6" t="n">
        <f aca="false">K201-L201</f>
        <v>78.3552</v>
      </c>
    </row>
    <row r="202" customFormat="false" ht="15" hidden="false" customHeight="false" outlineLevel="0" collapsed="false">
      <c r="A202" s="2" t="s">
        <v>239</v>
      </c>
      <c r="B202" s="5" t="n">
        <v>46134</v>
      </c>
      <c r="C202" s="2" t="s">
        <v>23</v>
      </c>
      <c r="D202" s="2" t="s">
        <v>61</v>
      </c>
      <c r="E202" s="2" t="s">
        <v>39</v>
      </c>
      <c r="F202" s="2" t="n">
        <v>2</v>
      </c>
      <c r="G202" s="6" t="n">
        <v>19.42</v>
      </c>
      <c r="H202" s="2" t="s">
        <v>26</v>
      </c>
      <c r="I202" s="2" t="n">
        <v>60</v>
      </c>
      <c r="J202" s="7" t="n">
        <f aca="false">DATE(YEAR(B202),MONTH(B202),1)</f>
        <v>46113</v>
      </c>
      <c r="K202" s="6" t="n">
        <f aca="false">F202*G202</f>
        <v>38.84</v>
      </c>
      <c r="L202" s="6" t="n">
        <f aca="false">K202*(1-INDEX(Settings!$B$5:$B$9,MATCH(E202,Settings!$A$5:$A$9,0)))</f>
        <v>28.3532</v>
      </c>
      <c r="M202" s="6" t="n">
        <f aca="false">K202-L202</f>
        <v>10.4868</v>
      </c>
    </row>
    <row r="203" customFormat="false" ht="15" hidden="false" customHeight="false" outlineLevel="0" collapsed="false">
      <c r="A203" s="2" t="s">
        <v>240</v>
      </c>
      <c r="B203" s="5" t="n">
        <v>46134</v>
      </c>
      <c r="C203" s="2" t="s">
        <v>30</v>
      </c>
      <c r="D203" s="2" t="s">
        <v>31</v>
      </c>
      <c r="E203" s="2" t="s">
        <v>32</v>
      </c>
      <c r="F203" s="2" t="n">
        <v>54</v>
      </c>
      <c r="G203" s="6" t="n">
        <v>31.87</v>
      </c>
      <c r="H203" s="2" t="s">
        <v>26</v>
      </c>
      <c r="I203" s="2" t="n">
        <v>25</v>
      </c>
      <c r="J203" s="7" t="n">
        <f aca="false">DATE(YEAR(B203),MONTH(B203),1)</f>
        <v>46113</v>
      </c>
      <c r="K203" s="6" t="n">
        <f aca="false">F203*G203</f>
        <v>1720.98</v>
      </c>
      <c r="L203" s="6" t="n">
        <f aca="false">K203*(1-INDEX(Settings!$B$5:$B$9,MATCH(E203,Settings!$A$5:$A$9,0)))</f>
        <v>1187.4762</v>
      </c>
      <c r="M203" s="6" t="n">
        <f aca="false">K203-L203</f>
        <v>533.5038</v>
      </c>
    </row>
    <row r="204" customFormat="false" ht="15" hidden="false" customHeight="false" outlineLevel="0" collapsed="false">
      <c r="A204" s="2" t="s">
        <v>241</v>
      </c>
      <c r="B204" s="5" t="n">
        <v>46134</v>
      </c>
      <c r="C204" s="2" t="s">
        <v>23</v>
      </c>
      <c r="D204" s="2" t="s">
        <v>24</v>
      </c>
      <c r="E204" s="2" t="s">
        <v>32</v>
      </c>
      <c r="F204" s="2" t="n">
        <v>29</v>
      </c>
      <c r="G204" s="6" t="n">
        <v>39.18</v>
      </c>
      <c r="H204" s="2" t="s">
        <v>26</v>
      </c>
      <c r="I204" s="2" t="n">
        <v>60</v>
      </c>
      <c r="J204" s="7" t="n">
        <f aca="false">DATE(YEAR(B204),MONTH(B204),1)</f>
        <v>46113</v>
      </c>
      <c r="K204" s="6" t="n">
        <f aca="false">F204*G204</f>
        <v>1136.22</v>
      </c>
      <c r="L204" s="6" t="n">
        <f aca="false">K204*(1-INDEX(Settings!$B$5:$B$9,MATCH(E204,Settings!$A$5:$A$9,0)))</f>
        <v>783.9918</v>
      </c>
      <c r="M204" s="6" t="n">
        <f aca="false">K204-L204</f>
        <v>352.2282</v>
      </c>
    </row>
    <row r="205" customFormat="false" ht="15" hidden="false" customHeight="false" outlineLevel="0" collapsed="false">
      <c r="A205" s="2" t="s">
        <v>242</v>
      </c>
      <c r="B205" s="5" t="n">
        <v>46136</v>
      </c>
      <c r="C205" s="2" t="s">
        <v>30</v>
      </c>
      <c r="D205" s="2" t="s">
        <v>31</v>
      </c>
      <c r="E205" s="2" t="s">
        <v>28</v>
      </c>
      <c r="F205" s="2" t="n">
        <v>324</v>
      </c>
      <c r="G205" s="6" t="n">
        <v>1.19</v>
      </c>
      <c r="H205" s="2" t="s">
        <v>26</v>
      </c>
      <c r="I205" s="2" t="n">
        <v>31</v>
      </c>
      <c r="J205" s="7" t="n">
        <f aca="false">DATE(YEAR(B205),MONTH(B205),1)</f>
        <v>46113</v>
      </c>
      <c r="K205" s="6" t="n">
        <f aca="false">F205*G205</f>
        <v>385.56</v>
      </c>
      <c r="L205" s="6" t="n">
        <f aca="false">K205*(1-INDEX(Settings!$B$5:$B$9,MATCH(E205,Settings!$A$5:$A$9,0)))</f>
        <v>223.6248</v>
      </c>
      <c r="M205" s="6" t="n">
        <f aca="false">K205-L205</f>
        <v>161.9352</v>
      </c>
    </row>
    <row r="206" customFormat="false" ht="15" hidden="false" customHeight="false" outlineLevel="0" collapsed="false">
      <c r="A206" s="2" t="s">
        <v>243</v>
      </c>
      <c r="B206" s="5" t="n">
        <v>46136</v>
      </c>
      <c r="C206" s="2" t="s">
        <v>41</v>
      </c>
      <c r="D206" s="2" t="s">
        <v>42</v>
      </c>
      <c r="E206" s="2" t="s">
        <v>25</v>
      </c>
      <c r="F206" s="2" t="n">
        <v>325</v>
      </c>
      <c r="G206" s="6" t="n">
        <v>1.63</v>
      </c>
      <c r="H206" s="2" t="s">
        <v>26</v>
      </c>
      <c r="I206" s="2" t="n">
        <v>9</v>
      </c>
      <c r="J206" s="7" t="n">
        <f aca="false">DATE(YEAR(B206),MONTH(B206),1)</f>
        <v>46113</v>
      </c>
      <c r="K206" s="6" t="n">
        <f aca="false">F206*G206</f>
        <v>529.75</v>
      </c>
      <c r="L206" s="6" t="n">
        <f aca="false">K206*(1-INDEX(Settings!$B$5:$B$9,MATCH(E206,Settings!$A$5:$A$9,0)))</f>
        <v>413.205</v>
      </c>
      <c r="M206" s="6" t="n">
        <f aca="false">K206-L206</f>
        <v>116.545</v>
      </c>
    </row>
    <row r="207" customFormat="false" ht="15" hidden="false" customHeight="false" outlineLevel="0" collapsed="false">
      <c r="A207" s="2" t="s">
        <v>244</v>
      </c>
      <c r="B207" s="5" t="n">
        <v>46136</v>
      </c>
      <c r="C207" s="2" t="s">
        <v>41</v>
      </c>
      <c r="D207" s="2" t="s">
        <v>57</v>
      </c>
      <c r="E207" s="2" t="s">
        <v>34</v>
      </c>
      <c r="F207" s="2" t="n">
        <v>23</v>
      </c>
      <c r="G207" s="6" t="n">
        <v>8.02</v>
      </c>
      <c r="H207" s="2" t="s">
        <v>26</v>
      </c>
      <c r="I207" s="2" t="n">
        <v>6</v>
      </c>
      <c r="J207" s="7" t="n">
        <f aca="false">DATE(YEAR(B207),MONTH(B207),1)</f>
        <v>46113</v>
      </c>
      <c r="K207" s="6" t="n">
        <f aca="false">F207*G207</f>
        <v>184.46</v>
      </c>
      <c r="L207" s="6" t="n">
        <f aca="false">K207*(1-INDEX(Settings!$B$5:$B$9,MATCH(E207,Settings!$A$5:$A$9,0)))</f>
        <v>114.3652</v>
      </c>
      <c r="M207" s="6" t="n">
        <f aca="false">K207-L207</f>
        <v>70.0948</v>
      </c>
    </row>
    <row r="208" customFormat="false" ht="15" hidden="false" customHeight="false" outlineLevel="0" collapsed="false">
      <c r="A208" s="2" t="s">
        <v>245</v>
      </c>
      <c r="B208" s="5" t="n">
        <v>46137</v>
      </c>
      <c r="C208" s="2" t="s">
        <v>41</v>
      </c>
      <c r="D208" s="2" t="s">
        <v>57</v>
      </c>
      <c r="E208" s="2" t="s">
        <v>25</v>
      </c>
      <c r="F208" s="2" t="n">
        <v>354</v>
      </c>
      <c r="G208" s="6" t="n">
        <v>0.56</v>
      </c>
      <c r="H208" s="2" t="s">
        <v>26</v>
      </c>
      <c r="I208" s="2" t="n">
        <v>61</v>
      </c>
      <c r="J208" s="7" t="n">
        <f aca="false">DATE(YEAR(B208),MONTH(B208),1)</f>
        <v>46113</v>
      </c>
      <c r="K208" s="6" t="n">
        <f aca="false">F208*G208</f>
        <v>198.24</v>
      </c>
      <c r="L208" s="6" t="n">
        <f aca="false">K208*(1-INDEX(Settings!$B$5:$B$9,MATCH(E208,Settings!$A$5:$A$9,0)))</f>
        <v>154.6272</v>
      </c>
      <c r="M208" s="6" t="n">
        <f aca="false">K208-L208</f>
        <v>43.6128</v>
      </c>
    </row>
    <row r="209" customFormat="false" ht="15" hidden="false" customHeight="false" outlineLevel="0" collapsed="false">
      <c r="A209" s="2" t="s">
        <v>246</v>
      </c>
      <c r="B209" s="5" t="n">
        <v>46137</v>
      </c>
      <c r="C209" s="2" t="s">
        <v>30</v>
      </c>
      <c r="D209" s="2" t="s">
        <v>31</v>
      </c>
      <c r="E209" s="2" t="s">
        <v>34</v>
      </c>
      <c r="F209" s="2" t="n">
        <v>44</v>
      </c>
      <c r="G209" s="6" t="n">
        <v>25.35</v>
      </c>
      <c r="H209" s="2" t="s">
        <v>71</v>
      </c>
      <c r="I209" s="2"/>
      <c r="J209" s="7" t="n">
        <f aca="false">DATE(YEAR(B209),MONTH(B209),1)</f>
        <v>46113</v>
      </c>
      <c r="K209" s="6" t="n">
        <f aca="false">F209*G209</f>
        <v>1115.4</v>
      </c>
      <c r="L209" s="6" t="n">
        <f aca="false">K209*(1-INDEX(Settings!$B$5:$B$9,MATCH(E209,Settings!$A$5:$A$9,0)))</f>
        <v>691.548</v>
      </c>
      <c r="M209" s="6" t="n">
        <f aca="false">K209-L209</f>
        <v>423.852</v>
      </c>
    </row>
    <row r="210" customFormat="false" ht="15" hidden="false" customHeight="false" outlineLevel="0" collapsed="false">
      <c r="A210" s="2" t="s">
        <v>247</v>
      </c>
      <c r="B210" s="5" t="n">
        <v>46138</v>
      </c>
      <c r="C210" s="2" t="s">
        <v>23</v>
      </c>
      <c r="D210" s="2" t="s">
        <v>24</v>
      </c>
      <c r="E210" s="2" t="s">
        <v>25</v>
      </c>
      <c r="F210" s="2" t="n">
        <v>173</v>
      </c>
      <c r="G210" s="6" t="n">
        <v>2.37</v>
      </c>
      <c r="H210" s="2" t="s">
        <v>26</v>
      </c>
      <c r="I210" s="2" t="n">
        <v>64</v>
      </c>
      <c r="J210" s="7" t="n">
        <f aca="false">DATE(YEAR(B210),MONTH(B210),1)</f>
        <v>46113</v>
      </c>
      <c r="K210" s="6" t="n">
        <f aca="false">F210*G210</f>
        <v>410.01</v>
      </c>
      <c r="L210" s="6" t="n">
        <f aca="false">K210*(1-INDEX(Settings!$B$5:$B$9,MATCH(E210,Settings!$A$5:$A$9,0)))</f>
        <v>319.8078</v>
      </c>
      <c r="M210" s="6" t="n">
        <f aca="false">K210-L210</f>
        <v>90.2022</v>
      </c>
    </row>
    <row r="211" customFormat="false" ht="15" hidden="false" customHeight="false" outlineLevel="0" collapsed="false">
      <c r="A211" s="2" t="s">
        <v>248</v>
      </c>
      <c r="B211" s="5" t="n">
        <v>46139</v>
      </c>
      <c r="C211" s="2" t="s">
        <v>41</v>
      </c>
      <c r="D211" s="2" t="s">
        <v>42</v>
      </c>
      <c r="E211" s="2" t="s">
        <v>34</v>
      </c>
      <c r="F211" s="2" t="n">
        <v>47</v>
      </c>
      <c r="G211" s="6" t="n">
        <v>6.99</v>
      </c>
      <c r="H211" s="2" t="s">
        <v>26</v>
      </c>
      <c r="I211" s="2" t="n">
        <v>38</v>
      </c>
      <c r="J211" s="7" t="n">
        <f aca="false">DATE(YEAR(B211),MONTH(B211),1)</f>
        <v>46113</v>
      </c>
      <c r="K211" s="6" t="n">
        <f aca="false">F211*G211</f>
        <v>328.53</v>
      </c>
      <c r="L211" s="6" t="n">
        <f aca="false">K211*(1-INDEX(Settings!$B$5:$B$9,MATCH(E211,Settings!$A$5:$A$9,0)))</f>
        <v>203.6886</v>
      </c>
      <c r="M211" s="6" t="n">
        <f aca="false">K211-L211</f>
        <v>124.8414</v>
      </c>
    </row>
    <row r="212" customFormat="false" ht="15" hidden="false" customHeight="false" outlineLevel="0" collapsed="false">
      <c r="A212" s="2" t="s">
        <v>249</v>
      </c>
      <c r="B212" s="5" t="n">
        <v>46139</v>
      </c>
      <c r="C212" s="2" t="s">
        <v>41</v>
      </c>
      <c r="D212" s="2" t="s">
        <v>57</v>
      </c>
      <c r="E212" s="2" t="s">
        <v>25</v>
      </c>
      <c r="F212" s="2" t="n">
        <v>388</v>
      </c>
      <c r="G212" s="6" t="n">
        <v>0.57</v>
      </c>
      <c r="H212" s="2" t="s">
        <v>71</v>
      </c>
      <c r="I212" s="2"/>
      <c r="J212" s="7" t="n">
        <f aca="false">DATE(YEAR(B212),MONTH(B212),1)</f>
        <v>46113</v>
      </c>
      <c r="K212" s="6" t="n">
        <f aca="false">F212*G212</f>
        <v>221.16</v>
      </c>
      <c r="L212" s="6" t="n">
        <f aca="false">K212*(1-INDEX(Settings!$B$5:$B$9,MATCH(E212,Settings!$A$5:$A$9,0)))</f>
        <v>172.5048</v>
      </c>
      <c r="M212" s="6" t="n">
        <f aca="false">K212-L212</f>
        <v>48.6552</v>
      </c>
    </row>
    <row r="213" customFormat="false" ht="15" hidden="false" customHeight="false" outlineLevel="0" collapsed="false">
      <c r="A213" s="2" t="s">
        <v>250</v>
      </c>
      <c r="B213" s="5" t="n">
        <v>46142</v>
      </c>
      <c r="C213" s="2" t="s">
        <v>41</v>
      </c>
      <c r="D213" s="2" t="s">
        <v>57</v>
      </c>
      <c r="E213" s="2" t="s">
        <v>32</v>
      </c>
      <c r="F213" s="2" t="n">
        <v>5</v>
      </c>
      <c r="G213" s="6" t="n">
        <v>64.14</v>
      </c>
      <c r="H213" s="2" t="s">
        <v>71</v>
      </c>
      <c r="I213" s="2"/>
      <c r="J213" s="7" t="n">
        <f aca="false">DATE(YEAR(B213),MONTH(B213),1)</f>
        <v>46113</v>
      </c>
      <c r="K213" s="6" t="n">
        <f aca="false">F213*G213</f>
        <v>320.7</v>
      </c>
      <c r="L213" s="6" t="n">
        <f aca="false">K213*(1-INDEX(Settings!$B$5:$B$9,MATCH(E213,Settings!$A$5:$A$9,0)))</f>
        <v>221.283</v>
      </c>
      <c r="M213" s="6" t="n">
        <f aca="false">K213-L213</f>
        <v>99.417</v>
      </c>
    </row>
    <row r="214" customFormat="false" ht="15" hidden="false" customHeight="false" outlineLevel="0" collapsed="false">
      <c r="A214" s="2" t="s">
        <v>251</v>
      </c>
      <c r="B214" s="5" t="n">
        <v>46144</v>
      </c>
      <c r="C214" s="2" t="s">
        <v>30</v>
      </c>
      <c r="D214" s="2" t="s">
        <v>31</v>
      </c>
      <c r="E214" s="2" t="s">
        <v>28</v>
      </c>
      <c r="F214" s="2" t="n">
        <v>106</v>
      </c>
      <c r="G214" s="6" t="n">
        <v>0.82</v>
      </c>
      <c r="H214" s="2" t="s">
        <v>26</v>
      </c>
      <c r="I214" s="2" t="n">
        <v>38</v>
      </c>
      <c r="J214" s="7" t="n">
        <f aca="false">DATE(YEAR(B214),MONTH(B214),1)</f>
        <v>46143</v>
      </c>
      <c r="K214" s="6" t="n">
        <f aca="false">F214*G214</f>
        <v>86.92</v>
      </c>
      <c r="L214" s="6" t="n">
        <f aca="false">K214*(1-INDEX(Settings!$B$5:$B$9,MATCH(E214,Settings!$A$5:$A$9,0)))</f>
        <v>50.4136</v>
      </c>
      <c r="M214" s="6" t="n">
        <f aca="false">K214-L214</f>
        <v>36.5064</v>
      </c>
    </row>
    <row r="215" customFormat="false" ht="15" hidden="false" customHeight="false" outlineLevel="0" collapsed="false">
      <c r="A215" s="2" t="s">
        <v>252</v>
      </c>
      <c r="B215" s="5" t="n">
        <v>46144</v>
      </c>
      <c r="C215" s="2" t="s">
        <v>41</v>
      </c>
      <c r="D215" s="2" t="s">
        <v>57</v>
      </c>
      <c r="E215" s="2" t="s">
        <v>28</v>
      </c>
      <c r="F215" s="2" t="n">
        <v>11</v>
      </c>
      <c r="G215" s="6" t="n">
        <v>1.34</v>
      </c>
      <c r="H215" s="2" t="s">
        <v>26</v>
      </c>
      <c r="I215" s="2" t="n">
        <v>28</v>
      </c>
      <c r="J215" s="7" t="n">
        <f aca="false">DATE(YEAR(B215),MONTH(B215),1)</f>
        <v>46143</v>
      </c>
      <c r="K215" s="6" t="n">
        <f aca="false">F215*G215</f>
        <v>14.74</v>
      </c>
      <c r="L215" s="6" t="n">
        <f aca="false">K215*(1-INDEX(Settings!$B$5:$B$9,MATCH(E215,Settings!$A$5:$A$9,0)))</f>
        <v>8.5492</v>
      </c>
      <c r="M215" s="6" t="n">
        <f aca="false">K215-L215</f>
        <v>6.1908</v>
      </c>
    </row>
    <row r="216" customFormat="false" ht="15" hidden="false" customHeight="false" outlineLevel="0" collapsed="false">
      <c r="A216" s="2" t="s">
        <v>253</v>
      </c>
      <c r="B216" s="5" t="n">
        <v>46144</v>
      </c>
      <c r="C216" s="2" t="s">
        <v>41</v>
      </c>
      <c r="D216" s="2" t="s">
        <v>42</v>
      </c>
      <c r="E216" s="2" t="s">
        <v>34</v>
      </c>
      <c r="F216" s="2" t="n">
        <v>49</v>
      </c>
      <c r="G216" s="6" t="n">
        <v>29.91</v>
      </c>
      <c r="H216" s="2" t="s">
        <v>26</v>
      </c>
      <c r="I216" s="2" t="n">
        <v>22</v>
      </c>
      <c r="J216" s="7" t="n">
        <f aca="false">DATE(YEAR(B216),MONTH(B216),1)</f>
        <v>46143</v>
      </c>
      <c r="K216" s="6" t="n">
        <f aca="false">F216*G216</f>
        <v>1465.59</v>
      </c>
      <c r="L216" s="6" t="n">
        <f aca="false">K216*(1-INDEX(Settings!$B$5:$B$9,MATCH(E216,Settings!$A$5:$A$9,0)))</f>
        <v>908.6658</v>
      </c>
      <c r="M216" s="6" t="n">
        <f aca="false">K216-L216</f>
        <v>556.9242</v>
      </c>
    </row>
    <row r="217" customFormat="false" ht="15" hidden="false" customHeight="false" outlineLevel="0" collapsed="false">
      <c r="A217" s="2" t="s">
        <v>254</v>
      </c>
      <c r="B217" s="5" t="n">
        <v>46144</v>
      </c>
      <c r="C217" s="2" t="s">
        <v>23</v>
      </c>
      <c r="D217" s="2" t="s">
        <v>24</v>
      </c>
      <c r="E217" s="2" t="s">
        <v>28</v>
      </c>
      <c r="F217" s="2" t="n">
        <v>161</v>
      </c>
      <c r="G217" s="6" t="n">
        <v>1.02</v>
      </c>
      <c r="H217" s="2" t="s">
        <v>26</v>
      </c>
      <c r="I217" s="2" t="n">
        <v>10</v>
      </c>
      <c r="J217" s="7" t="n">
        <f aca="false">DATE(YEAR(B217),MONTH(B217),1)</f>
        <v>46143</v>
      </c>
      <c r="K217" s="6" t="n">
        <f aca="false">F217*G217</f>
        <v>164.22</v>
      </c>
      <c r="L217" s="6" t="n">
        <f aca="false">K217*(1-INDEX(Settings!$B$5:$B$9,MATCH(E217,Settings!$A$5:$A$9,0)))</f>
        <v>95.2476</v>
      </c>
      <c r="M217" s="6" t="n">
        <f aca="false">K217-L217</f>
        <v>68.9724</v>
      </c>
    </row>
    <row r="218" customFormat="false" ht="15" hidden="false" customHeight="false" outlineLevel="0" collapsed="false">
      <c r="A218" s="2" t="s">
        <v>255</v>
      </c>
      <c r="B218" s="5" t="n">
        <v>46144</v>
      </c>
      <c r="C218" s="2" t="s">
        <v>36</v>
      </c>
      <c r="D218" s="2" t="s">
        <v>37</v>
      </c>
      <c r="E218" s="2" t="s">
        <v>34</v>
      </c>
      <c r="F218" s="2" t="n">
        <v>43</v>
      </c>
      <c r="G218" s="6" t="n">
        <v>6.86</v>
      </c>
      <c r="H218" s="2" t="s">
        <v>26</v>
      </c>
      <c r="I218" s="2" t="n">
        <v>33</v>
      </c>
      <c r="J218" s="7" t="n">
        <f aca="false">DATE(YEAR(B218),MONTH(B218),1)</f>
        <v>46143</v>
      </c>
      <c r="K218" s="6" t="n">
        <f aca="false">F218*G218</f>
        <v>294.98</v>
      </c>
      <c r="L218" s="6" t="n">
        <f aca="false">K218*(1-INDEX(Settings!$B$5:$B$9,MATCH(E218,Settings!$A$5:$A$9,0)))</f>
        <v>182.8876</v>
      </c>
      <c r="M218" s="6" t="n">
        <f aca="false">K218-L218</f>
        <v>112.0924</v>
      </c>
    </row>
    <row r="219" customFormat="false" ht="15" hidden="false" customHeight="false" outlineLevel="0" collapsed="false">
      <c r="A219" s="2" t="s">
        <v>256</v>
      </c>
      <c r="B219" s="5" t="n">
        <v>46144</v>
      </c>
      <c r="C219" s="2" t="s">
        <v>23</v>
      </c>
      <c r="D219" s="2" t="s">
        <v>24</v>
      </c>
      <c r="E219" s="2" t="s">
        <v>28</v>
      </c>
      <c r="F219" s="2" t="n">
        <v>12</v>
      </c>
      <c r="G219" s="6" t="n">
        <v>1.44</v>
      </c>
      <c r="H219" s="2" t="s">
        <v>71</v>
      </c>
      <c r="I219" s="2"/>
      <c r="J219" s="7" t="n">
        <f aca="false">DATE(YEAR(B219),MONTH(B219),1)</f>
        <v>46143</v>
      </c>
      <c r="K219" s="6" t="n">
        <f aca="false">F219*G219</f>
        <v>17.28</v>
      </c>
      <c r="L219" s="6" t="n">
        <f aca="false">K219*(1-INDEX(Settings!$B$5:$B$9,MATCH(E219,Settings!$A$5:$A$9,0)))</f>
        <v>10.0224</v>
      </c>
      <c r="M219" s="6" t="n">
        <f aca="false">K219-L219</f>
        <v>7.2576</v>
      </c>
    </row>
    <row r="220" customFormat="false" ht="15" hidden="false" customHeight="false" outlineLevel="0" collapsed="false">
      <c r="A220" s="2" t="s">
        <v>257</v>
      </c>
      <c r="B220" s="5" t="n">
        <v>46145</v>
      </c>
      <c r="C220" s="2" t="s">
        <v>30</v>
      </c>
      <c r="D220" s="2" t="s">
        <v>31</v>
      </c>
      <c r="E220" s="2" t="s">
        <v>25</v>
      </c>
      <c r="F220" s="2" t="n">
        <v>108</v>
      </c>
      <c r="G220" s="6" t="n">
        <v>3.13</v>
      </c>
      <c r="H220" s="2" t="s">
        <v>26</v>
      </c>
      <c r="I220" s="2" t="n">
        <v>55</v>
      </c>
      <c r="J220" s="7" t="n">
        <f aca="false">DATE(YEAR(B220),MONTH(B220),1)</f>
        <v>46143</v>
      </c>
      <c r="K220" s="6" t="n">
        <f aca="false">F220*G220</f>
        <v>338.04</v>
      </c>
      <c r="L220" s="6" t="n">
        <f aca="false">K220*(1-INDEX(Settings!$B$5:$B$9,MATCH(E220,Settings!$A$5:$A$9,0)))</f>
        <v>263.6712</v>
      </c>
      <c r="M220" s="6" t="n">
        <f aca="false">K220-L220</f>
        <v>74.3688</v>
      </c>
    </row>
    <row r="221" customFormat="false" ht="15" hidden="false" customHeight="false" outlineLevel="0" collapsed="false">
      <c r="A221" s="2" t="s">
        <v>258</v>
      </c>
      <c r="B221" s="5" t="n">
        <v>46148</v>
      </c>
      <c r="C221" s="2" t="s">
        <v>36</v>
      </c>
      <c r="D221" s="2" t="s">
        <v>37</v>
      </c>
      <c r="E221" s="2" t="s">
        <v>32</v>
      </c>
      <c r="F221" s="2" t="n">
        <v>14</v>
      </c>
      <c r="G221" s="6" t="n">
        <v>40.13</v>
      </c>
      <c r="H221" s="2" t="s">
        <v>71</v>
      </c>
      <c r="I221" s="2"/>
      <c r="J221" s="7" t="n">
        <f aca="false">DATE(YEAR(B221),MONTH(B221),1)</f>
        <v>46143</v>
      </c>
      <c r="K221" s="6" t="n">
        <f aca="false">F221*G221</f>
        <v>561.82</v>
      </c>
      <c r="L221" s="6" t="n">
        <f aca="false">K221*(1-INDEX(Settings!$B$5:$B$9,MATCH(E221,Settings!$A$5:$A$9,0)))</f>
        <v>387.6558</v>
      </c>
      <c r="M221" s="6" t="n">
        <f aca="false">K221-L221</f>
        <v>174.1642</v>
      </c>
    </row>
    <row r="222" customFormat="false" ht="15" hidden="false" customHeight="false" outlineLevel="0" collapsed="false">
      <c r="A222" s="2" t="s">
        <v>259</v>
      </c>
      <c r="B222" s="5" t="n">
        <v>46149</v>
      </c>
      <c r="C222" s="2" t="s">
        <v>41</v>
      </c>
      <c r="D222" s="2" t="s">
        <v>57</v>
      </c>
      <c r="E222" s="2" t="s">
        <v>25</v>
      </c>
      <c r="F222" s="2" t="n">
        <v>392</v>
      </c>
      <c r="G222" s="6" t="n">
        <v>2.42</v>
      </c>
      <c r="H222" s="2" t="s">
        <v>26</v>
      </c>
      <c r="I222" s="2" t="n">
        <v>44</v>
      </c>
      <c r="J222" s="7" t="n">
        <f aca="false">DATE(YEAR(B222),MONTH(B222),1)</f>
        <v>46143</v>
      </c>
      <c r="K222" s="6" t="n">
        <f aca="false">F222*G222</f>
        <v>948.64</v>
      </c>
      <c r="L222" s="6" t="n">
        <f aca="false">K222*(1-INDEX(Settings!$B$5:$B$9,MATCH(E222,Settings!$A$5:$A$9,0)))</f>
        <v>739.9392</v>
      </c>
      <c r="M222" s="6" t="n">
        <f aca="false">K222-L222</f>
        <v>208.7008</v>
      </c>
    </row>
    <row r="223" customFormat="false" ht="15" hidden="false" customHeight="false" outlineLevel="0" collapsed="false">
      <c r="A223" s="2" t="s">
        <v>260</v>
      </c>
      <c r="B223" s="5" t="n">
        <v>46149</v>
      </c>
      <c r="C223" s="2" t="s">
        <v>36</v>
      </c>
      <c r="D223" s="2" t="s">
        <v>37</v>
      </c>
      <c r="E223" s="2" t="s">
        <v>39</v>
      </c>
      <c r="F223" s="2" t="n">
        <v>39</v>
      </c>
      <c r="G223" s="6" t="n">
        <v>47.2</v>
      </c>
      <c r="H223" s="2" t="s">
        <v>26</v>
      </c>
      <c r="I223" s="2" t="n">
        <v>60</v>
      </c>
      <c r="J223" s="7" t="n">
        <f aca="false">DATE(YEAR(B223),MONTH(B223),1)</f>
        <v>46143</v>
      </c>
      <c r="K223" s="6" t="n">
        <f aca="false">F223*G223</f>
        <v>1840.8</v>
      </c>
      <c r="L223" s="6" t="n">
        <f aca="false">K223*(1-INDEX(Settings!$B$5:$B$9,MATCH(E223,Settings!$A$5:$A$9,0)))</f>
        <v>1343.784</v>
      </c>
      <c r="M223" s="6" t="n">
        <f aca="false">K223-L223</f>
        <v>497.016</v>
      </c>
    </row>
    <row r="224" customFormat="false" ht="15" hidden="false" customHeight="false" outlineLevel="0" collapsed="false">
      <c r="A224" s="2" t="s">
        <v>261</v>
      </c>
      <c r="B224" s="5" t="n">
        <v>46149</v>
      </c>
      <c r="C224" s="2" t="s">
        <v>23</v>
      </c>
      <c r="D224" s="2" t="s">
        <v>24</v>
      </c>
      <c r="E224" s="2" t="s">
        <v>34</v>
      </c>
      <c r="F224" s="2" t="n">
        <v>56</v>
      </c>
      <c r="G224" s="6" t="n">
        <v>9.61</v>
      </c>
      <c r="H224" s="2" t="s">
        <v>26</v>
      </c>
      <c r="I224" s="2" t="n">
        <v>13</v>
      </c>
      <c r="J224" s="7" t="n">
        <f aca="false">DATE(YEAR(B224),MONTH(B224),1)</f>
        <v>46143</v>
      </c>
      <c r="K224" s="6" t="n">
        <f aca="false">F224*G224</f>
        <v>538.16</v>
      </c>
      <c r="L224" s="6" t="n">
        <f aca="false">K224*(1-INDEX(Settings!$B$5:$B$9,MATCH(E224,Settings!$A$5:$A$9,0)))</f>
        <v>333.6592</v>
      </c>
      <c r="M224" s="6" t="n">
        <f aca="false">K224-L224</f>
        <v>204.5008</v>
      </c>
    </row>
    <row r="225" customFormat="false" ht="15" hidden="false" customHeight="false" outlineLevel="0" collapsed="false">
      <c r="A225" s="2" t="s">
        <v>262</v>
      </c>
      <c r="B225" s="5" t="n">
        <v>46150</v>
      </c>
      <c r="C225" s="2" t="s">
        <v>36</v>
      </c>
      <c r="D225" s="2" t="s">
        <v>37</v>
      </c>
      <c r="E225" s="2" t="s">
        <v>34</v>
      </c>
      <c r="F225" s="2" t="n">
        <v>7</v>
      </c>
      <c r="G225" s="6" t="n">
        <v>24.05</v>
      </c>
      <c r="H225" s="2" t="s">
        <v>26</v>
      </c>
      <c r="I225" s="2" t="n">
        <v>58</v>
      </c>
      <c r="J225" s="7" t="n">
        <f aca="false">DATE(YEAR(B225),MONTH(B225),1)</f>
        <v>46143</v>
      </c>
      <c r="K225" s="6" t="n">
        <f aca="false">F225*G225</f>
        <v>168.35</v>
      </c>
      <c r="L225" s="6" t="n">
        <f aca="false">K225*(1-INDEX(Settings!$B$5:$B$9,MATCH(E225,Settings!$A$5:$A$9,0)))</f>
        <v>104.377</v>
      </c>
      <c r="M225" s="6" t="n">
        <f aca="false">K225-L225</f>
        <v>63.973</v>
      </c>
    </row>
    <row r="226" customFormat="false" ht="15" hidden="false" customHeight="false" outlineLevel="0" collapsed="false">
      <c r="A226" s="2" t="s">
        <v>263</v>
      </c>
      <c r="B226" s="5" t="n">
        <v>46152</v>
      </c>
      <c r="C226" s="2" t="s">
        <v>23</v>
      </c>
      <c r="D226" s="2" t="s">
        <v>24</v>
      </c>
      <c r="E226" s="2" t="s">
        <v>32</v>
      </c>
      <c r="F226" s="2" t="n">
        <v>47</v>
      </c>
      <c r="G226" s="6" t="n">
        <v>76.25</v>
      </c>
      <c r="H226" s="2" t="s">
        <v>26</v>
      </c>
      <c r="I226" s="2" t="n">
        <v>61</v>
      </c>
      <c r="J226" s="7" t="n">
        <f aca="false">DATE(YEAR(B226),MONTH(B226),1)</f>
        <v>46143</v>
      </c>
      <c r="K226" s="6" t="n">
        <f aca="false">F226*G226</f>
        <v>3583.75</v>
      </c>
      <c r="L226" s="6" t="n">
        <f aca="false">K226*(1-INDEX(Settings!$B$5:$B$9,MATCH(E226,Settings!$A$5:$A$9,0)))</f>
        <v>2472.7875</v>
      </c>
      <c r="M226" s="6" t="n">
        <f aca="false">K226-L226</f>
        <v>1110.9625</v>
      </c>
    </row>
    <row r="227" customFormat="false" ht="15" hidden="false" customHeight="false" outlineLevel="0" collapsed="false">
      <c r="A227" s="2" t="s">
        <v>264</v>
      </c>
      <c r="B227" s="5" t="n">
        <v>46152</v>
      </c>
      <c r="C227" s="2" t="s">
        <v>23</v>
      </c>
      <c r="D227" s="2" t="s">
        <v>61</v>
      </c>
      <c r="E227" s="2" t="s">
        <v>25</v>
      </c>
      <c r="F227" s="2" t="n">
        <v>348</v>
      </c>
      <c r="G227" s="6" t="n">
        <v>1.03</v>
      </c>
      <c r="H227" s="2" t="s">
        <v>26</v>
      </c>
      <c r="I227" s="2" t="n">
        <v>73</v>
      </c>
      <c r="J227" s="7" t="n">
        <f aca="false">DATE(YEAR(B227),MONTH(B227),1)</f>
        <v>46143</v>
      </c>
      <c r="K227" s="6" t="n">
        <f aca="false">F227*G227</f>
        <v>358.44</v>
      </c>
      <c r="L227" s="6" t="n">
        <f aca="false">K227*(1-INDEX(Settings!$B$5:$B$9,MATCH(E227,Settings!$A$5:$A$9,0)))</f>
        <v>279.5832</v>
      </c>
      <c r="M227" s="6" t="n">
        <f aca="false">K227-L227</f>
        <v>78.8568</v>
      </c>
    </row>
    <row r="228" customFormat="false" ht="15" hidden="false" customHeight="false" outlineLevel="0" collapsed="false">
      <c r="A228" s="2" t="s">
        <v>265</v>
      </c>
      <c r="B228" s="5" t="n">
        <v>46153</v>
      </c>
      <c r="C228" s="2" t="s">
        <v>23</v>
      </c>
      <c r="D228" s="2" t="s">
        <v>61</v>
      </c>
      <c r="E228" s="2" t="s">
        <v>34</v>
      </c>
      <c r="F228" s="2" t="n">
        <v>33</v>
      </c>
      <c r="G228" s="6" t="n">
        <v>31.07</v>
      </c>
      <c r="H228" s="2" t="s">
        <v>71</v>
      </c>
      <c r="I228" s="2"/>
      <c r="J228" s="7" t="n">
        <f aca="false">DATE(YEAR(B228),MONTH(B228),1)</f>
        <v>46143</v>
      </c>
      <c r="K228" s="6" t="n">
        <f aca="false">F228*G228</f>
        <v>1025.31</v>
      </c>
      <c r="L228" s="6" t="n">
        <f aca="false">K228*(1-INDEX(Settings!$B$5:$B$9,MATCH(E228,Settings!$A$5:$A$9,0)))</f>
        <v>635.6922</v>
      </c>
      <c r="M228" s="6" t="n">
        <f aca="false">K228-L228</f>
        <v>389.6178</v>
      </c>
    </row>
    <row r="229" customFormat="false" ht="15" hidden="false" customHeight="false" outlineLevel="0" collapsed="false">
      <c r="A229" s="2" t="s">
        <v>266</v>
      </c>
      <c r="B229" s="5" t="n">
        <v>46155</v>
      </c>
      <c r="C229" s="2" t="s">
        <v>23</v>
      </c>
      <c r="D229" s="2" t="s">
        <v>61</v>
      </c>
      <c r="E229" s="2" t="s">
        <v>28</v>
      </c>
      <c r="F229" s="2" t="n">
        <v>105</v>
      </c>
      <c r="G229" s="6" t="n">
        <v>1.06</v>
      </c>
      <c r="H229" s="2" t="s">
        <v>71</v>
      </c>
      <c r="I229" s="2"/>
      <c r="J229" s="7" t="n">
        <f aca="false">DATE(YEAR(B229),MONTH(B229),1)</f>
        <v>46143</v>
      </c>
      <c r="K229" s="6" t="n">
        <f aca="false">F229*G229</f>
        <v>111.3</v>
      </c>
      <c r="L229" s="6" t="n">
        <f aca="false">K229*(1-INDEX(Settings!$B$5:$B$9,MATCH(E229,Settings!$A$5:$A$9,0)))</f>
        <v>64.554</v>
      </c>
      <c r="M229" s="6" t="n">
        <f aca="false">K229-L229</f>
        <v>46.746</v>
      </c>
    </row>
    <row r="230" customFormat="false" ht="15" hidden="false" customHeight="false" outlineLevel="0" collapsed="false">
      <c r="A230" s="2" t="s">
        <v>267</v>
      </c>
      <c r="B230" s="5" t="n">
        <v>46155</v>
      </c>
      <c r="C230" s="2" t="s">
        <v>30</v>
      </c>
      <c r="D230" s="2" t="s">
        <v>31</v>
      </c>
      <c r="E230" s="2" t="s">
        <v>25</v>
      </c>
      <c r="F230" s="2" t="n">
        <v>306</v>
      </c>
      <c r="G230" s="6" t="n">
        <v>0.87</v>
      </c>
      <c r="H230" s="2" t="s">
        <v>26</v>
      </c>
      <c r="I230" s="2" t="n">
        <v>14</v>
      </c>
      <c r="J230" s="7" t="n">
        <f aca="false">DATE(YEAR(B230),MONTH(B230),1)</f>
        <v>46143</v>
      </c>
      <c r="K230" s="6" t="n">
        <f aca="false">F230*G230</f>
        <v>266.22</v>
      </c>
      <c r="L230" s="6" t="n">
        <f aca="false">K230*(1-INDEX(Settings!$B$5:$B$9,MATCH(E230,Settings!$A$5:$A$9,0)))</f>
        <v>207.6516</v>
      </c>
      <c r="M230" s="6" t="n">
        <f aca="false">K230-L230</f>
        <v>58.5684</v>
      </c>
    </row>
    <row r="231" customFormat="false" ht="15" hidden="false" customHeight="false" outlineLevel="0" collapsed="false">
      <c r="A231" s="2" t="s">
        <v>268</v>
      </c>
      <c r="B231" s="5" t="n">
        <v>46156</v>
      </c>
      <c r="C231" s="2" t="s">
        <v>36</v>
      </c>
      <c r="D231" s="2" t="s">
        <v>37</v>
      </c>
      <c r="E231" s="2" t="s">
        <v>34</v>
      </c>
      <c r="F231" s="2" t="n">
        <v>30</v>
      </c>
      <c r="G231" s="6" t="n">
        <v>36.71</v>
      </c>
      <c r="H231" s="2" t="s">
        <v>26</v>
      </c>
      <c r="I231" s="2" t="n">
        <v>68</v>
      </c>
      <c r="J231" s="7" t="n">
        <f aca="false">DATE(YEAR(B231),MONTH(B231),1)</f>
        <v>46143</v>
      </c>
      <c r="K231" s="6" t="n">
        <f aca="false">F231*G231</f>
        <v>1101.3</v>
      </c>
      <c r="L231" s="6" t="n">
        <f aca="false">K231*(1-INDEX(Settings!$B$5:$B$9,MATCH(E231,Settings!$A$5:$A$9,0)))</f>
        <v>682.806</v>
      </c>
      <c r="M231" s="6" t="n">
        <f aca="false">K231-L231</f>
        <v>418.494</v>
      </c>
    </row>
    <row r="232" customFormat="false" ht="15" hidden="false" customHeight="false" outlineLevel="0" collapsed="false">
      <c r="A232" s="2" t="s">
        <v>269</v>
      </c>
      <c r="B232" s="5" t="n">
        <v>46156</v>
      </c>
      <c r="C232" s="2" t="s">
        <v>23</v>
      </c>
      <c r="D232" s="2" t="s">
        <v>61</v>
      </c>
      <c r="E232" s="2" t="s">
        <v>32</v>
      </c>
      <c r="F232" s="2" t="n">
        <v>8</v>
      </c>
      <c r="G232" s="6" t="n">
        <v>29.79</v>
      </c>
      <c r="H232" s="2" t="s">
        <v>26</v>
      </c>
      <c r="I232" s="2" t="n">
        <v>72</v>
      </c>
      <c r="J232" s="7" t="n">
        <f aca="false">DATE(YEAR(B232),MONTH(B232),1)</f>
        <v>46143</v>
      </c>
      <c r="K232" s="6" t="n">
        <f aca="false">F232*G232</f>
        <v>238.32</v>
      </c>
      <c r="L232" s="6" t="n">
        <f aca="false">K232*(1-INDEX(Settings!$B$5:$B$9,MATCH(E232,Settings!$A$5:$A$9,0)))</f>
        <v>164.4408</v>
      </c>
      <c r="M232" s="6" t="n">
        <f aca="false">K232-L232</f>
        <v>73.8792</v>
      </c>
    </row>
    <row r="233" customFormat="false" ht="15" hidden="false" customHeight="false" outlineLevel="0" collapsed="false">
      <c r="A233" s="2" t="s">
        <v>270</v>
      </c>
      <c r="B233" s="5" t="n">
        <v>46157</v>
      </c>
      <c r="C233" s="2" t="s">
        <v>30</v>
      </c>
      <c r="D233" s="2" t="s">
        <v>31</v>
      </c>
      <c r="E233" s="2" t="s">
        <v>32</v>
      </c>
      <c r="F233" s="2" t="n">
        <v>27</v>
      </c>
      <c r="G233" s="6" t="n">
        <v>59.16</v>
      </c>
      <c r="H233" s="2" t="s">
        <v>26</v>
      </c>
      <c r="I233" s="2" t="n">
        <v>43</v>
      </c>
      <c r="J233" s="7" t="n">
        <f aca="false">DATE(YEAR(B233),MONTH(B233),1)</f>
        <v>46143</v>
      </c>
      <c r="K233" s="6" t="n">
        <f aca="false">F233*G233</f>
        <v>1597.32</v>
      </c>
      <c r="L233" s="6" t="n">
        <f aca="false">K233*(1-INDEX(Settings!$B$5:$B$9,MATCH(E233,Settings!$A$5:$A$9,0)))</f>
        <v>1102.1508</v>
      </c>
      <c r="M233" s="6" t="n">
        <f aca="false">K233-L233</f>
        <v>495.1692</v>
      </c>
    </row>
    <row r="234" customFormat="false" ht="15" hidden="false" customHeight="false" outlineLevel="0" collapsed="false">
      <c r="A234" s="2" t="s">
        <v>271</v>
      </c>
      <c r="B234" s="5" t="n">
        <v>46157</v>
      </c>
      <c r="C234" s="2" t="s">
        <v>23</v>
      </c>
      <c r="D234" s="2" t="s">
        <v>61</v>
      </c>
      <c r="E234" s="2" t="s">
        <v>32</v>
      </c>
      <c r="F234" s="2" t="n">
        <v>20</v>
      </c>
      <c r="G234" s="6" t="n">
        <v>66.41</v>
      </c>
      <c r="H234" s="2" t="s">
        <v>26</v>
      </c>
      <c r="I234" s="2" t="n">
        <v>29</v>
      </c>
      <c r="J234" s="7" t="n">
        <f aca="false">DATE(YEAR(B234),MONTH(B234),1)</f>
        <v>46143</v>
      </c>
      <c r="K234" s="6" t="n">
        <f aca="false">F234*G234</f>
        <v>1328.2</v>
      </c>
      <c r="L234" s="6" t="n">
        <f aca="false">K234*(1-INDEX(Settings!$B$5:$B$9,MATCH(E234,Settings!$A$5:$A$9,0)))</f>
        <v>916.458</v>
      </c>
      <c r="M234" s="6" t="n">
        <f aca="false">K234-L234</f>
        <v>411.742</v>
      </c>
    </row>
    <row r="235" customFormat="false" ht="15" hidden="false" customHeight="false" outlineLevel="0" collapsed="false">
      <c r="A235" s="2" t="s">
        <v>272</v>
      </c>
      <c r="B235" s="5" t="n">
        <v>46158</v>
      </c>
      <c r="C235" s="2" t="s">
        <v>23</v>
      </c>
      <c r="D235" s="2" t="s">
        <v>24</v>
      </c>
      <c r="E235" s="2" t="s">
        <v>28</v>
      </c>
      <c r="F235" s="2" t="n">
        <v>178</v>
      </c>
      <c r="G235" s="6" t="n">
        <v>1.79</v>
      </c>
      <c r="H235" s="2" t="s">
        <v>26</v>
      </c>
      <c r="I235" s="2" t="n">
        <v>37</v>
      </c>
      <c r="J235" s="7" t="n">
        <f aca="false">DATE(YEAR(B235),MONTH(B235),1)</f>
        <v>46143</v>
      </c>
      <c r="K235" s="6" t="n">
        <f aca="false">F235*G235</f>
        <v>318.62</v>
      </c>
      <c r="L235" s="6" t="n">
        <f aca="false">K235*(1-INDEX(Settings!$B$5:$B$9,MATCH(E235,Settings!$A$5:$A$9,0)))</f>
        <v>184.7996</v>
      </c>
      <c r="M235" s="6" t="n">
        <f aca="false">K235-L235</f>
        <v>133.8204</v>
      </c>
    </row>
    <row r="236" customFormat="false" ht="15" hidden="false" customHeight="false" outlineLevel="0" collapsed="false">
      <c r="A236" s="2" t="s">
        <v>273</v>
      </c>
      <c r="B236" s="5" t="n">
        <v>46158</v>
      </c>
      <c r="C236" s="2" t="s">
        <v>30</v>
      </c>
      <c r="D236" s="2" t="s">
        <v>31</v>
      </c>
      <c r="E236" s="2" t="s">
        <v>28</v>
      </c>
      <c r="F236" s="2" t="n">
        <v>264</v>
      </c>
      <c r="G236" s="6" t="n">
        <v>0.62</v>
      </c>
      <c r="H236" s="2" t="s">
        <v>26</v>
      </c>
      <c r="I236" s="2" t="n">
        <v>33</v>
      </c>
      <c r="J236" s="7" t="n">
        <f aca="false">DATE(YEAR(B236),MONTH(B236),1)</f>
        <v>46143</v>
      </c>
      <c r="K236" s="6" t="n">
        <f aca="false">F236*G236</f>
        <v>163.68</v>
      </c>
      <c r="L236" s="6" t="n">
        <f aca="false">K236*(1-INDEX(Settings!$B$5:$B$9,MATCH(E236,Settings!$A$5:$A$9,0)))</f>
        <v>94.9344</v>
      </c>
      <c r="M236" s="6" t="n">
        <f aca="false">K236-L236</f>
        <v>68.7456</v>
      </c>
    </row>
    <row r="237" customFormat="false" ht="15" hidden="false" customHeight="false" outlineLevel="0" collapsed="false">
      <c r="A237" s="2" t="s">
        <v>274</v>
      </c>
      <c r="B237" s="5" t="n">
        <v>46158</v>
      </c>
      <c r="C237" s="2" t="s">
        <v>30</v>
      </c>
      <c r="D237" s="2" t="s">
        <v>31</v>
      </c>
      <c r="E237" s="2" t="s">
        <v>28</v>
      </c>
      <c r="F237" s="2" t="n">
        <v>105</v>
      </c>
      <c r="G237" s="6" t="n">
        <v>1.21</v>
      </c>
      <c r="H237" s="2" t="s">
        <v>26</v>
      </c>
      <c r="I237" s="2" t="n">
        <v>74</v>
      </c>
      <c r="J237" s="7" t="n">
        <f aca="false">DATE(YEAR(B237),MONTH(B237),1)</f>
        <v>46143</v>
      </c>
      <c r="K237" s="6" t="n">
        <f aca="false">F237*G237</f>
        <v>127.05</v>
      </c>
      <c r="L237" s="6" t="n">
        <f aca="false">K237*(1-INDEX(Settings!$B$5:$B$9,MATCH(E237,Settings!$A$5:$A$9,0)))</f>
        <v>73.689</v>
      </c>
      <c r="M237" s="6" t="n">
        <f aca="false">K237-L237</f>
        <v>53.361</v>
      </c>
    </row>
    <row r="238" customFormat="false" ht="15" hidden="false" customHeight="false" outlineLevel="0" collapsed="false">
      <c r="A238" s="2" t="s">
        <v>275</v>
      </c>
      <c r="B238" s="5" t="n">
        <v>46158</v>
      </c>
      <c r="C238" s="2" t="s">
        <v>30</v>
      </c>
      <c r="D238" s="2" t="s">
        <v>31</v>
      </c>
      <c r="E238" s="2" t="s">
        <v>25</v>
      </c>
      <c r="F238" s="2" t="n">
        <v>328</v>
      </c>
      <c r="G238" s="6" t="n">
        <v>1.24</v>
      </c>
      <c r="H238" s="2" t="s">
        <v>26</v>
      </c>
      <c r="I238" s="2" t="n">
        <v>16</v>
      </c>
      <c r="J238" s="7" t="n">
        <f aca="false">DATE(YEAR(B238),MONTH(B238),1)</f>
        <v>46143</v>
      </c>
      <c r="K238" s="6" t="n">
        <f aca="false">F238*G238</f>
        <v>406.72</v>
      </c>
      <c r="L238" s="6" t="n">
        <f aca="false">K238*(1-INDEX(Settings!$B$5:$B$9,MATCH(E238,Settings!$A$5:$A$9,0)))</f>
        <v>317.2416</v>
      </c>
      <c r="M238" s="6" t="n">
        <f aca="false">K238-L238</f>
        <v>89.4784</v>
      </c>
    </row>
    <row r="239" customFormat="false" ht="15" hidden="false" customHeight="false" outlineLevel="0" collapsed="false">
      <c r="A239" s="2" t="s">
        <v>276</v>
      </c>
      <c r="B239" s="5" t="n">
        <v>46161</v>
      </c>
      <c r="C239" s="2" t="s">
        <v>41</v>
      </c>
      <c r="D239" s="2" t="s">
        <v>42</v>
      </c>
      <c r="E239" s="2" t="s">
        <v>34</v>
      </c>
      <c r="F239" s="2" t="n">
        <v>26</v>
      </c>
      <c r="G239" s="6" t="n">
        <v>11.08</v>
      </c>
      <c r="H239" s="2" t="s">
        <v>71</v>
      </c>
      <c r="I239" s="2"/>
      <c r="J239" s="7" t="n">
        <f aca="false">DATE(YEAR(B239),MONTH(B239),1)</f>
        <v>46143</v>
      </c>
      <c r="K239" s="6" t="n">
        <f aca="false">F239*G239</f>
        <v>288.08</v>
      </c>
      <c r="L239" s="6" t="n">
        <f aca="false">K239*(1-INDEX(Settings!$B$5:$B$9,MATCH(E239,Settings!$A$5:$A$9,0)))</f>
        <v>178.6096</v>
      </c>
      <c r="M239" s="6" t="n">
        <f aca="false">K239-L239</f>
        <v>109.4704</v>
      </c>
    </row>
    <row r="240" customFormat="false" ht="15" hidden="false" customHeight="false" outlineLevel="0" collapsed="false">
      <c r="A240" s="2" t="s">
        <v>277</v>
      </c>
      <c r="B240" s="5" t="n">
        <v>46161</v>
      </c>
      <c r="C240" s="2" t="s">
        <v>23</v>
      </c>
      <c r="D240" s="2" t="s">
        <v>24</v>
      </c>
      <c r="E240" s="2" t="s">
        <v>28</v>
      </c>
      <c r="F240" s="2" t="n">
        <v>113</v>
      </c>
      <c r="G240" s="6" t="n">
        <v>0.99</v>
      </c>
      <c r="H240" s="2" t="s">
        <v>71</v>
      </c>
      <c r="I240" s="2"/>
      <c r="J240" s="7" t="n">
        <f aca="false">DATE(YEAR(B240),MONTH(B240),1)</f>
        <v>46143</v>
      </c>
      <c r="K240" s="6" t="n">
        <f aca="false">F240*G240</f>
        <v>111.87</v>
      </c>
      <c r="L240" s="6" t="n">
        <f aca="false">K240*(1-INDEX(Settings!$B$5:$B$9,MATCH(E240,Settings!$A$5:$A$9,0)))</f>
        <v>64.8846</v>
      </c>
      <c r="M240" s="6" t="n">
        <f aca="false">K240-L240</f>
        <v>46.9854</v>
      </c>
    </row>
    <row r="241" customFormat="false" ht="15" hidden="false" customHeight="false" outlineLevel="0" collapsed="false">
      <c r="A241" s="2" t="s">
        <v>278</v>
      </c>
      <c r="B241" s="5" t="n">
        <v>46162</v>
      </c>
      <c r="C241" s="2" t="s">
        <v>30</v>
      </c>
      <c r="D241" s="2" t="s">
        <v>31</v>
      </c>
      <c r="E241" s="2" t="s">
        <v>34</v>
      </c>
      <c r="F241" s="2" t="n">
        <v>4</v>
      </c>
      <c r="G241" s="6" t="n">
        <v>27.14</v>
      </c>
      <c r="H241" s="2" t="s">
        <v>26</v>
      </c>
      <c r="I241" s="2" t="n">
        <v>45</v>
      </c>
      <c r="J241" s="7" t="n">
        <f aca="false">DATE(YEAR(B241),MONTH(B241),1)</f>
        <v>46143</v>
      </c>
      <c r="K241" s="6" t="n">
        <f aca="false">F241*G241</f>
        <v>108.56</v>
      </c>
      <c r="L241" s="6" t="n">
        <f aca="false">K241*(1-INDEX(Settings!$B$5:$B$9,MATCH(E241,Settings!$A$5:$A$9,0)))</f>
        <v>67.3072</v>
      </c>
      <c r="M241" s="6" t="n">
        <f aca="false">K241-L241</f>
        <v>41.2528</v>
      </c>
    </row>
    <row r="242" customFormat="false" ht="15" hidden="false" customHeight="false" outlineLevel="0" collapsed="false">
      <c r="A242" s="2" t="s">
        <v>279</v>
      </c>
      <c r="B242" s="5" t="n">
        <v>46164</v>
      </c>
      <c r="C242" s="2" t="s">
        <v>30</v>
      </c>
      <c r="D242" s="2" t="s">
        <v>31</v>
      </c>
      <c r="E242" s="2" t="s">
        <v>25</v>
      </c>
      <c r="F242" s="2" t="n">
        <v>329</v>
      </c>
      <c r="G242" s="6" t="n">
        <v>3.32</v>
      </c>
      <c r="H242" s="2" t="s">
        <v>26</v>
      </c>
      <c r="I242" s="2" t="n">
        <v>32</v>
      </c>
      <c r="J242" s="7" t="n">
        <f aca="false">DATE(YEAR(B242),MONTH(B242),1)</f>
        <v>46143</v>
      </c>
      <c r="K242" s="6" t="n">
        <f aca="false">F242*G242</f>
        <v>1092.28</v>
      </c>
      <c r="L242" s="6" t="n">
        <f aca="false">K242*(1-INDEX(Settings!$B$5:$B$9,MATCH(E242,Settings!$A$5:$A$9,0)))</f>
        <v>851.9784</v>
      </c>
      <c r="M242" s="6" t="n">
        <f aca="false">K242-L242</f>
        <v>240.3016</v>
      </c>
    </row>
    <row r="243" customFormat="false" ht="15" hidden="false" customHeight="false" outlineLevel="0" collapsed="false">
      <c r="A243" s="2" t="s">
        <v>280</v>
      </c>
      <c r="B243" s="5" t="n">
        <v>46164</v>
      </c>
      <c r="C243" s="2" t="s">
        <v>41</v>
      </c>
      <c r="D243" s="2" t="s">
        <v>57</v>
      </c>
      <c r="E243" s="2" t="s">
        <v>34</v>
      </c>
      <c r="F243" s="2" t="n">
        <v>44</v>
      </c>
      <c r="G243" s="6" t="n">
        <v>33.18</v>
      </c>
      <c r="H243" s="2" t="s">
        <v>26</v>
      </c>
      <c r="I243" s="2" t="n">
        <v>55</v>
      </c>
      <c r="J243" s="7" t="n">
        <f aca="false">DATE(YEAR(B243),MONTH(B243),1)</f>
        <v>46143</v>
      </c>
      <c r="K243" s="6" t="n">
        <f aca="false">F243*G243</f>
        <v>1459.92</v>
      </c>
      <c r="L243" s="6" t="n">
        <f aca="false">K243*(1-INDEX(Settings!$B$5:$B$9,MATCH(E243,Settings!$A$5:$A$9,0)))</f>
        <v>905.1504</v>
      </c>
      <c r="M243" s="6" t="n">
        <f aca="false">K243-L243</f>
        <v>554.7696</v>
      </c>
    </row>
    <row r="244" customFormat="false" ht="15" hidden="false" customHeight="false" outlineLevel="0" collapsed="false">
      <c r="A244" s="2" t="s">
        <v>281</v>
      </c>
      <c r="B244" s="5" t="n">
        <v>46165</v>
      </c>
      <c r="C244" s="2" t="s">
        <v>30</v>
      </c>
      <c r="D244" s="2" t="s">
        <v>31</v>
      </c>
      <c r="E244" s="2" t="s">
        <v>39</v>
      </c>
      <c r="F244" s="2" t="n">
        <v>34</v>
      </c>
      <c r="G244" s="6" t="n">
        <v>17.15</v>
      </c>
      <c r="H244" s="2" t="s">
        <v>26</v>
      </c>
      <c r="I244" s="2" t="n">
        <v>55</v>
      </c>
      <c r="J244" s="7" t="n">
        <f aca="false">DATE(YEAR(B244),MONTH(B244),1)</f>
        <v>46143</v>
      </c>
      <c r="K244" s="6" t="n">
        <f aca="false">F244*G244</f>
        <v>583.1</v>
      </c>
      <c r="L244" s="6" t="n">
        <f aca="false">K244*(1-INDEX(Settings!$B$5:$B$9,MATCH(E244,Settings!$A$5:$A$9,0)))</f>
        <v>425.663</v>
      </c>
      <c r="M244" s="6" t="n">
        <f aca="false">K244-L244</f>
        <v>157.437</v>
      </c>
    </row>
    <row r="245" customFormat="false" ht="15" hidden="false" customHeight="false" outlineLevel="0" collapsed="false">
      <c r="A245" s="2" t="s">
        <v>282</v>
      </c>
      <c r="B245" s="5" t="n">
        <v>46166</v>
      </c>
      <c r="C245" s="2" t="s">
        <v>41</v>
      </c>
      <c r="D245" s="2" t="s">
        <v>42</v>
      </c>
      <c r="E245" s="2" t="s">
        <v>39</v>
      </c>
      <c r="F245" s="2" t="n">
        <v>3</v>
      </c>
      <c r="G245" s="6" t="n">
        <v>4.71</v>
      </c>
      <c r="H245" s="2" t="s">
        <v>26</v>
      </c>
      <c r="I245" s="2" t="n">
        <v>58</v>
      </c>
      <c r="J245" s="7" t="n">
        <f aca="false">DATE(YEAR(B245),MONTH(B245),1)</f>
        <v>46143</v>
      </c>
      <c r="K245" s="6" t="n">
        <f aca="false">F245*G245</f>
        <v>14.13</v>
      </c>
      <c r="L245" s="6" t="n">
        <f aca="false">K245*(1-INDEX(Settings!$B$5:$B$9,MATCH(E245,Settings!$A$5:$A$9,0)))</f>
        <v>10.3149</v>
      </c>
      <c r="M245" s="6" t="n">
        <f aca="false">K245-L245</f>
        <v>3.8151</v>
      </c>
    </row>
    <row r="246" customFormat="false" ht="15" hidden="false" customHeight="false" outlineLevel="0" collapsed="false">
      <c r="A246" s="2" t="s">
        <v>283</v>
      </c>
      <c r="B246" s="5" t="n">
        <v>46167</v>
      </c>
      <c r="C246" s="2" t="s">
        <v>30</v>
      </c>
      <c r="D246" s="2" t="s">
        <v>31</v>
      </c>
      <c r="E246" s="2" t="s">
        <v>39</v>
      </c>
      <c r="F246" s="2" t="n">
        <v>50</v>
      </c>
      <c r="G246" s="6" t="n">
        <v>39.17</v>
      </c>
      <c r="H246" s="2" t="s">
        <v>26</v>
      </c>
      <c r="I246" s="2" t="n">
        <v>19</v>
      </c>
      <c r="J246" s="7" t="n">
        <f aca="false">DATE(YEAR(B246),MONTH(B246),1)</f>
        <v>46143</v>
      </c>
      <c r="K246" s="6" t="n">
        <f aca="false">F246*G246</f>
        <v>1958.5</v>
      </c>
      <c r="L246" s="6" t="n">
        <f aca="false">K246*(1-INDEX(Settings!$B$5:$B$9,MATCH(E246,Settings!$A$5:$A$9,0)))</f>
        <v>1429.705</v>
      </c>
      <c r="M246" s="6" t="n">
        <f aca="false">K246-L246</f>
        <v>528.795</v>
      </c>
    </row>
    <row r="247" customFormat="false" ht="15" hidden="false" customHeight="false" outlineLevel="0" collapsed="false">
      <c r="A247" s="2" t="s">
        <v>284</v>
      </c>
      <c r="B247" s="5" t="n">
        <v>46167</v>
      </c>
      <c r="C247" s="2" t="s">
        <v>23</v>
      </c>
      <c r="D247" s="2" t="s">
        <v>24</v>
      </c>
      <c r="E247" s="2" t="s">
        <v>34</v>
      </c>
      <c r="F247" s="2" t="n">
        <v>9</v>
      </c>
      <c r="G247" s="6" t="n">
        <v>28.01</v>
      </c>
      <c r="H247" s="2" t="s">
        <v>71</v>
      </c>
      <c r="I247" s="2"/>
      <c r="J247" s="7" t="n">
        <f aca="false">DATE(YEAR(B247),MONTH(B247),1)</f>
        <v>46143</v>
      </c>
      <c r="K247" s="6" t="n">
        <f aca="false">F247*G247</f>
        <v>252.09</v>
      </c>
      <c r="L247" s="6" t="n">
        <f aca="false">K247*(1-INDEX(Settings!$B$5:$B$9,MATCH(E247,Settings!$A$5:$A$9,0)))</f>
        <v>156.2958</v>
      </c>
      <c r="M247" s="6" t="n">
        <f aca="false">K247-L247</f>
        <v>95.7942</v>
      </c>
    </row>
    <row r="248" customFormat="false" ht="15" hidden="false" customHeight="false" outlineLevel="0" collapsed="false">
      <c r="A248" s="2" t="s">
        <v>285</v>
      </c>
      <c r="B248" s="5" t="n">
        <v>46168</v>
      </c>
      <c r="C248" s="2" t="s">
        <v>36</v>
      </c>
      <c r="D248" s="2" t="s">
        <v>37</v>
      </c>
      <c r="E248" s="2" t="s">
        <v>28</v>
      </c>
      <c r="F248" s="2" t="n">
        <v>241</v>
      </c>
      <c r="G248" s="6" t="n">
        <v>1.03</v>
      </c>
      <c r="H248" s="2" t="s">
        <v>26</v>
      </c>
      <c r="I248" s="2" t="n">
        <v>66</v>
      </c>
      <c r="J248" s="7" t="n">
        <f aca="false">DATE(YEAR(B248),MONTH(B248),1)</f>
        <v>46143</v>
      </c>
      <c r="K248" s="6" t="n">
        <f aca="false">F248*G248</f>
        <v>248.23</v>
      </c>
      <c r="L248" s="6" t="n">
        <f aca="false">K248*(1-INDEX(Settings!$B$5:$B$9,MATCH(E248,Settings!$A$5:$A$9,0)))</f>
        <v>143.9734</v>
      </c>
      <c r="M248" s="6" t="n">
        <f aca="false">K248-L248</f>
        <v>104.2566</v>
      </c>
    </row>
    <row r="249" customFormat="false" ht="15" hidden="false" customHeight="false" outlineLevel="0" collapsed="false">
      <c r="A249" s="2" t="s">
        <v>286</v>
      </c>
      <c r="B249" s="5" t="n">
        <v>46168</v>
      </c>
      <c r="C249" s="2" t="s">
        <v>23</v>
      </c>
      <c r="D249" s="2" t="s">
        <v>24</v>
      </c>
      <c r="E249" s="2" t="s">
        <v>34</v>
      </c>
      <c r="F249" s="2" t="n">
        <v>18</v>
      </c>
      <c r="G249" s="6" t="n">
        <v>20.37</v>
      </c>
      <c r="H249" s="2" t="s">
        <v>26</v>
      </c>
      <c r="I249" s="2" t="n">
        <v>8</v>
      </c>
      <c r="J249" s="7" t="n">
        <f aca="false">DATE(YEAR(B249),MONTH(B249),1)</f>
        <v>46143</v>
      </c>
      <c r="K249" s="6" t="n">
        <f aca="false">F249*G249</f>
        <v>366.66</v>
      </c>
      <c r="L249" s="6" t="n">
        <f aca="false">K249*(1-INDEX(Settings!$B$5:$B$9,MATCH(E249,Settings!$A$5:$A$9,0)))</f>
        <v>227.3292</v>
      </c>
      <c r="M249" s="6" t="n">
        <f aca="false">K249-L249</f>
        <v>139.3308</v>
      </c>
    </row>
    <row r="250" customFormat="false" ht="15" hidden="false" customHeight="false" outlineLevel="0" collapsed="false">
      <c r="A250" s="2" t="s">
        <v>287</v>
      </c>
      <c r="B250" s="5" t="n">
        <v>46170</v>
      </c>
      <c r="C250" s="2" t="s">
        <v>23</v>
      </c>
      <c r="D250" s="2" t="s">
        <v>61</v>
      </c>
      <c r="E250" s="2" t="s">
        <v>34</v>
      </c>
      <c r="F250" s="2" t="n">
        <v>32</v>
      </c>
      <c r="G250" s="6" t="n">
        <v>9.25</v>
      </c>
      <c r="H250" s="2" t="s">
        <v>26</v>
      </c>
      <c r="I250" s="2" t="n">
        <v>26</v>
      </c>
      <c r="J250" s="7" t="n">
        <f aca="false">DATE(YEAR(B250),MONTH(B250),1)</f>
        <v>46143</v>
      </c>
      <c r="K250" s="6" t="n">
        <f aca="false">F250*G250</f>
        <v>296</v>
      </c>
      <c r="L250" s="6" t="n">
        <f aca="false">K250*(1-INDEX(Settings!$B$5:$B$9,MATCH(E250,Settings!$A$5:$A$9,0)))</f>
        <v>183.52</v>
      </c>
      <c r="M250" s="6" t="n">
        <f aca="false">K250-L250</f>
        <v>112.48</v>
      </c>
    </row>
    <row r="251" customFormat="false" ht="15" hidden="false" customHeight="false" outlineLevel="0" collapsed="false">
      <c r="A251" s="2" t="s">
        <v>288</v>
      </c>
      <c r="B251" s="5" t="n">
        <v>46170</v>
      </c>
      <c r="C251" s="2" t="s">
        <v>41</v>
      </c>
      <c r="D251" s="2" t="s">
        <v>57</v>
      </c>
      <c r="E251" s="2" t="s">
        <v>34</v>
      </c>
      <c r="F251" s="2" t="n">
        <v>55</v>
      </c>
      <c r="G251" s="6" t="n">
        <v>33.11</v>
      </c>
      <c r="H251" s="2" t="s">
        <v>26</v>
      </c>
      <c r="I251" s="2" t="n">
        <v>66</v>
      </c>
      <c r="J251" s="7" t="n">
        <f aca="false">DATE(YEAR(B251),MONTH(B251),1)</f>
        <v>46143</v>
      </c>
      <c r="K251" s="6" t="n">
        <f aca="false">F251*G251</f>
        <v>1821.05</v>
      </c>
      <c r="L251" s="6" t="n">
        <f aca="false">K251*(1-INDEX(Settings!$B$5:$B$9,MATCH(E251,Settings!$A$5:$A$9,0)))</f>
        <v>1129.051</v>
      </c>
      <c r="M251" s="6" t="n">
        <f aca="false">K251-L251</f>
        <v>691.999</v>
      </c>
    </row>
    <row r="252" customFormat="false" ht="15" hidden="false" customHeight="false" outlineLevel="0" collapsed="false">
      <c r="A252" s="2" t="s">
        <v>289</v>
      </c>
      <c r="B252" s="5" t="n">
        <v>46171</v>
      </c>
      <c r="C252" s="2" t="s">
        <v>36</v>
      </c>
      <c r="D252" s="2" t="s">
        <v>37</v>
      </c>
      <c r="E252" s="2" t="s">
        <v>34</v>
      </c>
      <c r="F252" s="2" t="n">
        <v>23</v>
      </c>
      <c r="G252" s="6" t="n">
        <v>33.33</v>
      </c>
      <c r="H252" s="2" t="s">
        <v>71</v>
      </c>
      <c r="I252" s="2"/>
      <c r="J252" s="7" t="n">
        <f aca="false">DATE(YEAR(B252),MONTH(B252),1)</f>
        <v>46143</v>
      </c>
      <c r="K252" s="6" t="n">
        <f aca="false">F252*G252</f>
        <v>766.59</v>
      </c>
      <c r="L252" s="6" t="n">
        <f aca="false">K252*(1-INDEX(Settings!$B$5:$B$9,MATCH(E252,Settings!$A$5:$A$9,0)))</f>
        <v>475.2858</v>
      </c>
      <c r="M252" s="6" t="n">
        <f aca="false">K252-L252</f>
        <v>291.3042</v>
      </c>
    </row>
    <row r="253" customFormat="false" ht="15" hidden="false" customHeight="false" outlineLevel="0" collapsed="false">
      <c r="A253" s="2" t="s">
        <v>290</v>
      </c>
      <c r="B253" s="5" t="n">
        <v>46171</v>
      </c>
      <c r="C253" s="2" t="s">
        <v>36</v>
      </c>
      <c r="D253" s="2" t="s">
        <v>37</v>
      </c>
      <c r="E253" s="2" t="s">
        <v>25</v>
      </c>
      <c r="F253" s="2" t="n">
        <v>133</v>
      </c>
      <c r="G253" s="6" t="n">
        <v>1.98</v>
      </c>
      <c r="H253" s="2" t="s">
        <v>26</v>
      </c>
      <c r="I253" s="2" t="n">
        <v>37</v>
      </c>
      <c r="J253" s="7" t="n">
        <f aca="false">DATE(YEAR(B253),MONTH(B253),1)</f>
        <v>46143</v>
      </c>
      <c r="K253" s="6" t="n">
        <f aca="false">F253*G253</f>
        <v>263.34</v>
      </c>
      <c r="L253" s="6" t="n">
        <f aca="false">K253*(1-INDEX(Settings!$B$5:$B$9,MATCH(E253,Settings!$A$5:$A$9,0)))</f>
        <v>205.4052</v>
      </c>
      <c r="M253" s="6" t="n">
        <f aca="false">K253-L253</f>
        <v>57.9348</v>
      </c>
    </row>
    <row r="254" customFormat="false" ht="15" hidden="false" customHeight="false" outlineLevel="0" collapsed="false">
      <c r="A254" s="2" t="s">
        <v>291</v>
      </c>
      <c r="B254" s="5" t="n">
        <v>46171</v>
      </c>
      <c r="C254" s="2" t="s">
        <v>30</v>
      </c>
      <c r="D254" s="2" t="s">
        <v>31</v>
      </c>
      <c r="E254" s="2" t="s">
        <v>39</v>
      </c>
      <c r="F254" s="2" t="n">
        <v>25</v>
      </c>
      <c r="G254" s="6" t="n">
        <v>24.56</v>
      </c>
      <c r="H254" s="2" t="s">
        <v>26</v>
      </c>
      <c r="I254" s="2" t="n">
        <v>40</v>
      </c>
      <c r="J254" s="7" t="n">
        <f aca="false">DATE(YEAR(B254),MONTH(B254),1)</f>
        <v>46143</v>
      </c>
      <c r="K254" s="6" t="n">
        <f aca="false">F254*G254</f>
        <v>614</v>
      </c>
      <c r="L254" s="6" t="n">
        <f aca="false">K254*(1-INDEX(Settings!$B$5:$B$9,MATCH(E254,Settings!$A$5:$A$9,0)))</f>
        <v>448.22</v>
      </c>
      <c r="M254" s="6" t="n">
        <f aca="false">K254-L254</f>
        <v>165.78</v>
      </c>
    </row>
    <row r="255" customFormat="false" ht="15" hidden="false" customHeight="false" outlineLevel="0" collapsed="false">
      <c r="A255" s="2" t="s">
        <v>292</v>
      </c>
      <c r="B255" s="5" t="n">
        <v>46172</v>
      </c>
      <c r="C255" s="2" t="s">
        <v>30</v>
      </c>
      <c r="D255" s="2" t="s">
        <v>31</v>
      </c>
      <c r="E255" s="2" t="s">
        <v>39</v>
      </c>
      <c r="F255" s="2" t="n">
        <v>22</v>
      </c>
      <c r="G255" s="6" t="n">
        <v>32.21</v>
      </c>
      <c r="H255" s="2" t="s">
        <v>26</v>
      </c>
      <c r="I255" s="2" t="n">
        <v>67</v>
      </c>
      <c r="J255" s="7" t="n">
        <f aca="false">DATE(YEAR(B255),MONTH(B255),1)</f>
        <v>46143</v>
      </c>
      <c r="K255" s="6" t="n">
        <f aca="false">F255*G255</f>
        <v>708.62</v>
      </c>
      <c r="L255" s="6" t="n">
        <f aca="false">K255*(1-INDEX(Settings!$B$5:$B$9,MATCH(E255,Settings!$A$5:$A$9,0)))</f>
        <v>517.2926</v>
      </c>
      <c r="M255" s="6" t="n">
        <f aca="false">K255-L255</f>
        <v>191.3274</v>
      </c>
    </row>
    <row r="256" customFormat="false" ht="15" hidden="false" customHeight="false" outlineLevel="0" collapsed="false">
      <c r="A256" s="2" t="s">
        <v>293</v>
      </c>
      <c r="B256" s="5" t="n">
        <v>46173</v>
      </c>
      <c r="C256" s="2" t="s">
        <v>30</v>
      </c>
      <c r="D256" s="2" t="s">
        <v>31</v>
      </c>
      <c r="E256" s="2" t="s">
        <v>34</v>
      </c>
      <c r="F256" s="2" t="n">
        <v>17</v>
      </c>
      <c r="G256" s="6" t="n">
        <v>31.09</v>
      </c>
      <c r="H256" s="2" t="s">
        <v>26</v>
      </c>
      <c r="I256" s="2" t="n">
        <v>34</v>
      </c>
      <c r="J256" s="7" t="n">
        <f aca="false">DATE(YEAR(B256),MONTH(B256),1)</f>
        <v>46143</v>
      </c>
      <c r="K256" s="6" t="n">
        <f aca="false">F256*G256</f>
        <v>528.53</v>
      </c>
      <c r="L256" s="6" t="n">
        <f aca="false">K256*(1-INDEX(Settings!$B$5:$B$9,MATCH(E256,Settings!$A$5:$A$9,0)))</f>
        <v>327.6886</v>
      </c>
      <c r="M256" s="6" t="n">
        <f aca="false">K256-L256</f>
        <v>200.8414</v>
      </c>
    </row>
    <row r="257" customFormat="false" ht="15" hidden="false" customHeight="false" outlineLevel="0" collapsed="false">
      <c r="A257" s="2" t="s">
        <v>294</v>
      </c>
      <c r="B257" s="5" t="n">
        <v>46173</v>
      </c>
      <c r="C257" s="2" t="s">
        <v>30</v>
      </c>
      <c r="D257" s="2" t="s">
        <v>31</v>
      </c>
      <c r="E257" s="2" t="s">
        <v>39</v>
      </c>
      <c r="F257" s="2" t="n">
        <v>17</v>
      </c>
      <c r="G257" s="6" t="n">
        <v>5.17</v>
      </c>
      <c r="H257" s="2" t="s">
        <v>26</v>
      </c>
      <c r="I257" s="2" t="n">
        <v>39</v>
      </c>
      <c r="J257" s="7" t="n">
        <f aca="false">DATE(YEAR(B257),MONTH(B257),1)</f>
        <v>46143</v>
      </c>
      <c r="K257" s="6" t="n">
        <f aca="false">F257*G257</f>
        <v>87.89</v>
      </c>
      <c r="L257" s="6" t="n">
        <f aca="false">K257*(1-INDEX(Settings!$B$5:$B$9,MATCH(E257,Settings!$A$5:$A$9,0)))</f>
        <v>64.1597</v>
      </c>
      <c r="M257" s="6" t="n">
        <f aca="false">K257-L257</f>
        <v>23.7303</v>
      </c>
    </row>
    <row r="258" customFormat="false" ht="15" hidden="false" customHeight="false" outlineLevel="0" collapsed="false">
      <c r="A258" s="2" t="s">
        <v>295</v>
      </c>
      <c r="B258" s="5" t="n">
        <v>46174</v>
      </c>
      <c r="C258" s="2" t="s">
        <v>30</v>
      </c>
      <c r="D258" s="2" t="s">
        <v>31</v>
      </c>
      <c r="E258" s="2" t="s">
        <v>25</v>
      </c>
      <c r="F258" s="2" t="n">
        <v>344</v>
      </c>
      <c r="G258" s="6" t="n">
        <v>3.16</v>
      </c>
      <c r="H258" s="2" t="s">
        <v>26</v>
      </c>
      <c r="I258" s="2" t="n">
        <v>7</v>
      </c>
      <c r="J258" s="7" t="n">
        <f aca="false">DATE(YEAR(B258),MONTH(B258),1)</f>
        <v>46174</v>
      </c>
      <c r="K258" s="6" t="n">
        <f aca="false">F258*G258</f>
        <v>1087.04</v>
      </c>
      <c r="L258" s="6" t="n">
        <f aca="false">K258*(1-INDEX(Settings!$B$5:$B$9,MATCH(E258,Settings!$A$5:$A$9,0)))</f>
        <v>847.8912</v>
      </c>
      <c r="M258" s="6" t="n">
        <f aca="false">K258-L258</f>
        <v>239.1488</v>
      </c>
    </row>
    <row r="259" customFormat="false" ht="15" hidden="false" customHeight="false" outlineLevel="0" collapsed="false">
      <c r="A259" s="2" t="s">
        <v>296</v>
      </c>
      <c r="B259" s="5" t="n">
        <v>46174</v>
      </c>
      <c r="C259" s="2" t="s">
        <v>30</v>
      </c>
      <c r="D259" s="2" t="s">
        <v>31</v>
      </c>
      <c r="E259" s="2" t="s">
        <v>25</v>
      </c>
      <c r="F259" s="2" t="n">
        <v>354</v>
      </c>
      <c r="G259" s="6" t="n">
        <v>0.76</v>
      </c>
      <c r="H259" s="2" t="s">
        <v>26</v>
      </c>
      <c r="I259" s="2" t="n">
        <v>42</v>
      </c>
      <c r="J259" s="7" t="n">
        <f aca="false">DATE(YEAR(B259),MONTH(B259),1)</f>
        <v>46174</v>
      </c>
      <c r="K259" s="6" t="n">
        <f aca="false">F259*G259</f>
        <v>269.04</v>
      </c>
      <c r="L259" s="6" t="n">
        <f aca="false">K259*(1-INDEX(Settings!$B$5:$B$9,MATCH(E259,Settings!$A$5:$A$9,0)))</f>
        <v>209.8512</v>
      </c>
      <c r="M259" s="6" t="n">
        <f aca="false">K259-L259</f>
        <v>59.1888</v>
      </c>
    </row>
    <row r="260" customFormat="false" ht="15" hidden="false" customHeight="false" outlineLevel="0" collapsed="false">
      <c r="A260" s="2" t="s">
        <v>297</v>
      </c>
      <c r="B260" s="5" t="n">
        <v>46176</v>
      </c>
      <c r="C260" s="2" t="s">
        <v>30</v>
      </c>
      <c r="D260" s="2" t="s">
        <v>31</v>
      </c>
      <c r="E260" s="2" t="s">
        <v>34</v>
      </c>
      <c r="F260" s="2" t="n">
        <v>1</v>
      </c>
      <c r="G260" s="6" t="n">
        <v>22.51</v>
      </c>
      <c r="H260" s="2" t="s">
        <v>71</v>
      </c>
      <c r="I260" s="2"/>
      <c r="J260" s="7" t="n">
        <f aca="false">DATE(YEAR(B260),MONTH(B260),1)</f>
        <v>46174</v>
      </c>
      <c r="K260" s="6" t="n">
        <f aca="false">F260*G260</f>
        <v>22.51</v>
      </c>
      <c r="L260" s="6" t="n">
        <f aca="false">K260*(1-INDEX(Settings!$B$5:$B$9,MATCH(E260,Settings!$A$5:$A$9,0)))</f>
        <v>13.9562</v>
      </c>
      <c r="M260" s="6" t="n">
        <f aca="false">K260-L260</f>
        <v>8.5538</v>
      </c>
    </row>
    <row r="261" customFormat="false" ht="15" hidden="false" customHeight="false" outlineLevel="0" collapsed="false">
      <c r="A261" s="2" t="s">
        <v>298</v>
      </c>
      <c r="B261" s="5" t="n">
        <v>46176</v>
      </c>
      <c r="C261" s="2" t="s">
        <v>23</v>
      </c>
      <c r="D261" s="2" t="s">
        <v>61</v>
      </c>
      <c r="E261" s="2" t="s">
        <v>34</v>
      </c>
      <c r="F261" s="2" t="n">
        <v>49</v>
      </c>
      <c r="G261" s="6" t="n">
        <v>34.5</v>
      </c>
      <c r="H261" s="2" t="s">
        <v>26</v>
      </c>
      <c r="I261" s="2" t="n">
        <v>28</v>
      </c>
      <c r="J261" s="7" t="n">
        <f aca="false">DATE(YEAR(B261),MONTH(B261),1)</f>
        <v>46174</v>
      </c>
      <c r="K261" s="6" t="n">
        <f aca="false">F261*G261</f>
        <v>1690.5</v>
      </c>
      <c r="L261" s="6" t="n">
        <f aca="false">K261*(1-INDEX(Settings!$B$5:$B$9,MATCH(E261,Settings!$A$5:$A$9,0)))</f>
        <v>1048.11</v>
      </c>
      <c r="M261" s="6" t="n">
        <f aca="false">K261-L261</f>
        <v>642.39</v>
      </c>
    </row>
    <row r="262" customFormat="false" ht="15" hidden="false" customHeight="false" outlineLevel="0" collapsed="false">
      <c r="A262" s="2" t="s">
        <v>299</v>
      </c>
      <c r="B262" s="5" t="n">
        <v>46177</v>
      </c>
      <c r="C262" s="2" t="s">
        <v>30</v>
      </c>
      <c r="D262" s="2" t="s">
        <v>31</v>
      </c>
      <c r="E262" s="2" t="s">
        <v>34</v>
      </c>
      <c r="F262" s="2" t="n">
        <v>13</v>
      </c>
      <c r="G262" s="6" t="n">
        <v>9.72</v>
      </c>
      <c r="H262" s="2" t="s">
        <v>71</v>
      </c>
      <c r="I262" s="2"/>
      <c r="J262" s="7" t="n">
        <f aca="false">DATE(YEAR(B262),MONTH(B262),1)</f>
        <v>46174</v>
      </c>
      <c r="K262" s="6" t="n">
        <f aca="false">F262*G262</f>
        <v>126.36</v>
      </c>
      <c r="L262" s="6" t="n">
        <f aca="false">K262*(1-INDEX(Settings!$B$5:$B$9,MATCH(E262,Settings!$A$5:$A$9,0)))</f>
        <v>78.3432</v>
      </c>
      <c r="M262" s="6" t="n">
        <f aca="false">K262-L262</f>
        <v>48.0168</v>
      </c>
    </row>
    <row r="263" customFormat="false" ht="15" hidden="false" customHeight="false" outlineLevel="0" collapsed="false">
      <c r="A263" s="2" t="s">
        <v>300</v>
      </c>
      <c r="B263" s="5" t="n">
        <v>46177</v>
      </c>
      <c r="C263" s="2" t="s">
        <v>30</v>
      </c>
      <c r="D263" s="2" t="s">
        <v>31</v>
      </c>
      <c r="E263" s="2" t="s">
        <v>25</v>
      </c>
      <c r="F263" s="2" t="n">
        <v>287</v>
      </c>
      <c r="G263" s="6" t="n">
        <v>2.37</v>
      </c>
      <c r="H263" s="2" t="s">
        <v>71</v>
      </c>
      <c r="I263" s="2"/>
      <c r="J263" s="7" t="n">
        <f aca="false">DATE(YEAR(B263),MONTH(B263),1)</f>
        <v>46174</v>
      </c>
      <c r="K263" s="6" t="n">
        <f aca="false">F263*G263</f>
        <v>680.19</v>
      </c>
      <c r="L263" s="6" t="n">
        <f aca="false">K263*(1-INDEX(Settings!$B$5:$B$9,MATCH(E263,Settings!$A$5:$A$9,0)))</f>
        <v>530.5482</v>
      </c>
      <c r="M263" s="6" t="n">
        <f aca="false">K263-L263</f>
        <v>149.6418</v>
      </c>
    </row>
    <row r="264" customFormat="false" ht="15" hidden="false" customHeight="false" outlineLevel="0" collapsed="false">
      <c r="A264" s="2" t="s">
        <v>301</v>
      </c>
      <c r="B264" s="5" t="n">
        <v>46178</v>
      </c>
      <c r="C264" s="2" t="s">
        <v>23</v>
      </c>
      <c r="D264" s="2" t="s">
        <v>24</v>
      </c>
      <c r="E264" s="2" t="s">
        <v>25</v>
      </c>
      <c r="F264" s="2" t="n">
        <v>119</v>
      </c>
      <c r="G264" s="6" t="n">
        <v>1.56</v>
      </c>
      <c r="H264" s="2" t="s">
        <v>26</v>
      </c>
      <c r="I264" s="2" t="n">
        <v>20</v>
      </c>
      <c r="J264" s="7" t="n">
        <f aca="false">DATE(YEAR(B264),MONTH(B264),1)</f>
        <v>46174</v>
      </c>
      <c r="K264" s="6" t="n">
        <f aca="false">F264*G264</f>
        <v>185.64</v>
      </c>
      <c r="L264" s="6" t="n">
        <f aca="false">K264*(1-INDEX(Settings!$B$5:$B$9,MATCH(E264,Settings!$A$5:$A$9,0)))</f>
        <v>144.7992</v>
      </c>
      <c r="M264" s="6" t="n">
        <f aca="false">K264-L264</f>
        <v>40.8408</v>
      </c>
    </row>
    <row r="265" customFormat="false" ht="15" hidden="false" customHeight="false" outlineLevel="0" collapsed="false">
      <c r="A265" s="2" t="s">
        <v>302</v>
      </c>
      <c r="B265" s="5" t="n">
        <v>46178</v>
      </c>
      <c r="C265" s="2" t="s">
        <v>41</v>
      </c>
      <c r="D265" s="2" t="s">
        <v>42</v>
      </c>
      <c r="E265" s="2" t="s">
        <v>28</v>
      </c>
      <c r="F265" s="2" t="n">
        <v>287</v>
      </c>
      <c r="G265" s="6" t="n">
        <v>0.97</v>
      </c>
      <c r="H265" s="2" t="s">
        <v>26</v>
      </c>
      <c r="I265" s="2" t="n">
        <v>25</v>
      </c>
      <c r="J265" s="7" t="n">
        <f aca="false">DATE(YEAR(B265),MONTH(B265),1)</f>
        <v>46174</v>
      </c>
      <c r="K265" s="6" t="n">
        <f aca="false">F265*G265</f>
        <v>278.39</v>
      </c>
      <c r="L265" s="6" t="n">
        <f aca="false">K265*(1-INDEX(Settings!$B$5:$B$9,MATCH(E265,Settings!$A$5:$A$9,0)))</f>
        <v>161.4662</v>
      </c>
      <c r="M265" s="6" t="n">
        <f aca="false">K265-L265</f>
        <v>116.9238</v>
      </c>
    </row>
    <row r="266" customFormat="false" ht="15" hidden="false" customHeight="false" outlineLevel="0" collapsed="false">
      <c r="A266" s="2" t="s">
        <v>303</v>
      </c>
      <c r="B266" s="5" t="n">
        <v>46178</v>
      </c>
      <c r="C266" s="2" t="s">
        <v>41</v>
      </c>
      <c r="D266" s="2" t="s">
        <v>57</v>
      </c>
      <c r="E266" s="2" t="s">
        <v>34</v>
      </c>
      <c r="F266" s="2" t="n">
        <v>29</v>
      </c>
      <c r="G266" s="6" t="n">
        <v>38.74</v>
      </c>
      <c r="H266" s="2" t="s">
        <v>26</v>
      </c>
      <c r="I266" s="2" t="n">
        <v>59</v>
      </c>
      <c r="J266" s="7" t="n">
        <f aca="false">DATE(YEAR(B266),MONTH(B266),1)</f>
        <v>46174</v>
      </c>
      <c r="K266" s="6" t="n">
        <f aca="false">F266*G266</f>
        <v>1123.46</v>
      </c>
      <c r="L266" s="6" t="n">
        <f aca="false">K266*(1-INDEX(Settings!$B$5:$B$9,MATCH(E266,Settings!$A$5:$A$9,0)))</f>
        <v>696.5452</v>
      </c>
      <c r="M266" s="6" t="n">
        <f aca="false">K266-L266</f>
        <v>426.9148</v>
      </c>
    </row>
    <row r="267" customFormat="false" ht="15" hidden="false" customHeight="false" outlineLevel="0" collapsed="false">
      <c r="A267" s="2" t="s">
        <v>304</v>
      </c>
      <c r="B267" s="5" t="n">
        <v>46180</v>
      </c>
      <c r="C267" s="2" t="s">
        <v>41</v>
      </c>
      <c r="D267" s="2" t="s">
        <v>57</v>
      </c>
      <c r="E267" s="2" t="s">
        <v>34</v>
      </c>
      <c r="F267" s="2" t="n">
        <v>13</v>
      </c>
      <c r="G267" s="6" t="n">
        <v>34.3</v>
      </c>
      <c r="H267" s="2" t="s">
        <v>26</v>
      </c>
      <c r="I267" s="2" t="n">
        <v>20</v>
      </c>
      <c r="J267" s="7" t="n">
        <f aca="false">DATE(YEAR(B267),MONTH(B267),1)</f>
        <v>46174</v>
      </c>
      <c r="K267" s="6" t="n">
        <f aca="false">F267*G267</f>
        <v>445.9</v>
      </c>
      <c r="L267" s="6" t="n">
        <f aca="false">K267*(1-INDEX(Settings!$B$5:$B$9,MATCH(E267,Settings!$A$5:$A$9,0)))</f>
        <v>276.458</v>
      </c>
      <c r="M267" s="6" t="n">
        <f aca="false">K267-L267</f>
        <v>169.442</v>
      </c>
    </row>
    <row r="268" customFormat="false" ht="15" hidden="false" customHeight="false" outlineLevel="0" collapsed="false">
      <c r="A268" s="2" t="s">
        <v>305</v>
      </c>
      <c r="B268" s="5" t="n">
        <v>46180</v>
      </c>
      <c r="C268" s="2" t="s">
        <v>30</v>
      </c>
      <c r="D268" s="2" t="s">
        <v>31</v>
      </c>
      <c r="E268" s="2" t="s">
        <v>39</v>
      </c>
      <c r="F268" s="2" t="n">
        <v>52</v>
      </c>
      <c r="G268" s="6" t="n">
        <v>28.42</v>
      </c>
      <c r="H268" s="2" t="s">
        <v>26</v>
      </c>
      <c r="I268" s="2" t="n">
        <v>42</v>
      </c>
      <c r="J268" s="7" t="n">
        <f aca="false">DATE(YEAR(B268),MONTH(B268),1)</f>
        <v>46174</v>
      </c>
      <c r="K268" s="6" t="n">
        <f aca="false">F268*G268</f>
        <v>1477.84</v>
      </c>
      <c r="L268" s="6" t="n">
        <f aca="false">K268*(1-INDEX(Settings!$B$5:$B$9,MATCH(E268,Settings!$A$5:$A$9,0)))</f>
        <v>1078.8232</v>
      </c>
      <c r="M268" s="6" t="n">
        <f aca="false">K268-L268</f>
        <v>399.0168</v>
      </c>
    </row>
    <row r="269" customFormat="false" ht="15" hidden="false" customHeight="false" outlineLevel="0" collapsed="false">
      <c r="A269" s="2" t="s">
        <v>306</v>
      </c>
      <c r="B269" s="5" t="n">
        <v>46181</v>
      </c>
      <c r="C269" s="2" t="s">
        <v>23</v>
      </c>
      <c r="D269" s="2" t="s">
        <v>24</v>
      </c>
      <c r="E269" s="2" t="s">
        <v>39</v>
      </c>
      <c r="F269" s="2" t="n">
        <v>46</v>
      </c>
      <c r="G269" s="6" t="n">
        <v>15.57</v>
      </c>
      <c r="H269" s="2" t="s">
        <v>26</v>
      </c>
      <c r="I269" s="2" t="n">
        <v>4</v>
      </c>
      <c r="J269" s="7" t="n">
        <f aca="false">DATE(YEAR(B269),MONTH(B269),1)</f>
        <v>46174</v>
      </c>
      <c r="K269" s="6" t="n">
        <f aca="false">F269*G269</f>
        <v>716.22</v>
      </c>
      <c r="L269" s="6" t="n">
        <f aca="false">K269*(1-INDEX(Settings!$B$5:$B$9,MATCH(E269,Settings!$A$5:$A$9,0)))</f>
        <v>522.8406</v>
      </c>
      <c r="M269" s="6" t="n">
        <f aca="false">K269-L269</f>
        <v>193.3794</v>
      </c>
    </row>
    <row r="270" customFormat="false" ht="15" hidden="false" customHeight="false" outlineLevel="0" collapsed="false">
      <c r="A270" s="2" t="s">
        <v>307</v>
      </c>
      <c r="B270" s="5" t="n">
        <v>46184</v>
      </c>
      <c r="C270" s="2" t="s">
        <v>23</v>
      </c>
      <c r="D270" s="2" t="s">
        <v>24</v>
      </c>
      <c r="E270" s="2" t="s">
        <v>28</v>
      </c>
      <c r="F270" s="2" t="n">
        <v>171</v>
      </c>
      <c r="G270" s="6" t="n">
        <v>1.5</v>
      </c>
      <c r="H270" s="2" t="s">
        <v>26</v>
      </c>
      <c r="I270" s="2" t="n">
        <v>18</v>
      </c>
      <c r="J270" s="7" t="n">
        <f aca="false">DATE(YEAR(B270),MONTH(B270),1)</f>
        <v>46174</v>
      </c>
      <c r="K270" s="6" t="n">
        <f aca="false">F270*G270</f>
        <v>256.5</v>
      </c>
      <c r="L270" s="6" t="n">
        <f aca="false">K270*(1-INDEX(Settings!$B$5:$B$9,MATCH(E270,Settings!$A$5:$A$9,0)))</f>
        <v>148.77</v>
      </c>
      <c r="M270" s="6" t="n">
        <f aca="false">K270-L270</f>
        <v>107.73</v>
      </c>
    </row>
    <row r="271" customFormat="false" ht="15" hidden="false" customHeight="false" outlineLevel="0" collapsed="false">
      <c r="A271" s="2" t="s">
        <v>308</v>
      </c>
      <c r="B271" s="5" t="n">
        <v>46185</v>
      </c>
      <c r="C271" s="2" t="s">
        <v>23</v>
      </c>
      <c r="D271" s="2" t="s">
        <v>61</v>
      </c>
      <c r="E271" s="2" t="s">
        <v>28</v>
      </c>
      <c r="F271" s="2" t="n">
        <v>254</v>
      </c>
      <c r="G271" s="6" t="n">
        <v>1.76</v>
      </c>
      <c r="H271" s="2" t="s">
        <v>26</v>
      </c>
      <c r="I271" s="2" t="n">
        <v>3</v>
      </c>
      <c r="J271" s="7" t="n">
        <f aca="false">DATE(YEAR(B271),MONTH(B271),1)</f>
        <v>46174</v>
      </c>
      <c r="K271" s="6" t="n">
        <f aca="false">F271*G271</f>
        <v>447.04</v>
      </c>
      <c r="L271" s="6" t="n">
        <f aca="false">K271*(1-INDEX(Settings!$B$5:$B$9,MATCH(E271,Settings!$A$5:$A$9,0)))</f>
        <v>259.2832</v>
      </c>
      <c r="M271" s="6" t="n">
        <f aca="false">K271-L271</f>
        <v>187.7568</v>
      </c>
    </row>
    <row r="272" customFormat="false" ht="15" hidden="false" customHeight="false" outlineLevel="0" collapsed="false">
      <c r="A272" s="2" t="s">
        <v>309</v>
      </c>
      <c r="B272" s="5" t="n">
        <v>46187</v>
      </c>
      <c r="C272" s="2" t="s">
        <v>41</v>
      </c>
      <c r="D272" s="2" t="s">
        <v>57</v>
      </c>
      <c r="E272" s="2" t="s">
        <v>28</v>
      </c>
      <c r="F272" s="2" t="n">
        <v>292</v>
      </c>
      <c r="G272" s="6" t="n">
        <v>1.7</v>
      </c>
      <c r="H272" s="2" t="s">
        <v>26</v>
      </c>
      <c r="I272" s="2" t="n">
        <v>41</v>
      </c>
      <c r="J272" s="7" t="n">
        <f aca="false">DATE(YEAR(B272),MONTH(B272),1)</f>
        <v>46174</v>
      </c>
      <c r="K272" s="6" t="n">
        <f aca="false">F272*G272</f>
        <v>496.4</v>
      </c>
      <c r="L272" s="6" t="n">
        <f aca="false">K272*(1-INDEX(Settings!$B$5:$B$9,MATCH(E272,Settings!$A$5:$A$9,0)))</f>
        <v>287.912</v>
      </c>
      <c r="M272" s="6" t="n">
        <f aca="false">K272-L272</f>
        <v>208.488</v>
      </c>
    </row>
    <row r="273" customFormat="false" ht="15" hidden="false" customHeight="false" outlineLevel="0" collapsed="false">
      <c r="A273" s="2" t="s">
        <v>310</v>
      </c>
      <c r="B273" s="5" t="n">
        <v>46188</v>
      </c>
      <c r="C273" s="2" t="s">
        <v>41</v>
      </c>
      <c r="D273" s="2" t="s">
        <v>42</v>
      </c>
      <c r="E273" s="2" t="s">
        <v>28</v>
      </c>
      <c r="F273" s="2" t="n">
        <v>42</v>
      </c>
      <c r="G273" s="6" t="n">
        <v>1.59</v>
      </c>
      <c r="H273" s="2" t="s">
        <v>26</v>
      </c>
      <c r="I273" s="2" t="n">
        <v>10</v>
      </c>
      <c r="J273" s="7" t="n">
        <f aca="false">DATE(YEAR(B273),MONTH(B273),1)</f>
        <v>46174</v>
      </c>
      <c r="K273" s="6" t="n">
        <f aca="false">F273*G273</f>
        <v>66.78</v>
      </c>
      <c r="L273" s="6" t="n">
        <f aca="false">K273*(1-INDEX(Settings!$B$5:$B$9,MATCH(E273,Settings!$A$5:$A$9,0)))</f>
        <v>38.7324</v>
      </c>
      <c r="M273" s="6" t="n">
        <f aca="false">K273-L273</f>
        <v>28.0476</v>
      </c>
    </row>
    <row r="274" customFormat="false" ht="15" hidden="false" customHeight="false" outlineLevel="0" collapsed="false">
      <c r="A274" s="2" t="s">
        <v>311</v>
      </c>
      <c r="B274" s="5" t="n">
        <v>46188</v>
      </c>
      <c r="C274" s="2" t="s">
        <v>41</v>
      </c>
      <c r="D274" s="2" t="s">
        <v>42</v>
      </c>
      <c r="E274" s="2" t="s">
        <v>32</v>
      </c>
      <c r="F274" s="2" t="n">
        <v>28</v>
      </c>
      <c r="G274" s="6" t="n">
        <v>86.63</v>
      </c>
      <c r="H274" s="2" t="s">
        <v>71</v>
      </c>
      <c r="I274" s="2"/>
      <c r="J274" s="7" t="n">
        <f aca="false">DATE(YEAR(B274),MONTH(B274),1)</f>
        <v>46174</v>
      </c>
      <c r="K274" s="6" t="n">
        <f aca="false">F274*G274</f>
        <v>2425.64</v>
      </c>
      <c r="L274" s="6" t="n">
        <f aca="false">K274*(1-INDEX(Settings!$B$5:$B$9,MATCH(E274,Settings!$A$5:$A$9,0)))</f>
        <v>1673.6916</v>
      </c>
      <c r="M274" s="6" t="n">
        <f aca="false">K274-L274</f>
        <v>751.9484</v>
      </c>
    </row>
    <row r="275" customFormat="false" ht="15" hidden="false" customHeight="false" outlineLevel="0" collapsed="false">
      <c r="A275" s="2" t="s">
        <v>312</v>
      </c>
      <c r="B275" s="5" t="n">
        <v>46188</v>
      </c>
      <c r="C275" s="2" t="s">
        <v>23</v>
      </c>
      <c r="D275" s="2" t="s">
        <v>24</v>
      </c>
      <c r="E275" s="2" t="s">
        <v>32</v>
      </c>
      <c r="F275" s="2" t="n">
        <v>51</v>
      </c>
      <c r="G275" s="6" t="n">
        <v>51.81</v>
      </c>
      <c r="H275" s="2" t="s">
        <v>26</v>
      </c>
      <c r="I275" s="2" t="n">
        <v>29</v>
      </c>
      <c r="J275" s="7" t="n">
        <f aca="false">DATE(YEAR(B275),MONTH(B275),1)</f>
        <v>46174</v>
      </c>
      <c r="K275" s="6" t="n">
        <f aca="false">F275*G275</f>
        <v>2642.31</v>
      </c>
      <c r="L275" s="6" t="n">
        <f aca="false">K275*(1-INDEX(Settings!$B$5:$B$9,MATCH(E275,Settings!$A$5:$A$9,0)))</f>
        <v>1823.1939</v>
      </c>
      <c r="M275" s="6" t="n">
        <f aca="false">K275-L275</f>
        <v>819.1161</v>
      </c>
    </row>
    <row r="276" customFormat="false" ht="15" hidden="false" customHeight="false" outlineLevel="0" collapsed="false">
      <c r="A276" s="2" t="s">
        <v>313</v>
      </c>
      <c r="B276" s="5" t="n">
        <v>46188</v>
      </c>
      <c r="C276" s="2" t="s">
        <v>41</v>
      </c>
      <c r="D276" s="2" t="s">
        <v>42</v>
      </c>
      <c r="E276" s="2" t="s">
        <v>28</v>
      </c>
      <c r="F276" s="2" t="n">
        <v>277</v>
      </c>
      <c r="G276" s="6" t="n">
        <v>1.02</v>
      </c>
      <c r="H276" s="2" t="s">
        <v>26</v>
      </c>
      <c r="I276" s="2" t="n">
        <v>69</v>
      </c>
      <c r="J276" s="7" t="n">
        <f aca="false">DATE(YEAR(B276),MONTH(B276),1)</f>
        <v>46174</v>
      </c>
      <c r="K276" s="6" t="n">
        <f aca="false">F276*G276</f>
        <v>282.54</v>
      </c>
      <c r="L276" s="6" t="n">
        <f aca="false">K276*(1-INDEX(Settings!$B$5:$B$9,MATCH(E276,Settings!$A$5:$A$9,0)))</f>
        <v>163.8732</v>
      </c>
      <c r="M276" s="6" t="n">
        <f aca="false">K276-L276</f>
        <v>118.6668</v>
      </c>
    </row>
    <row r="277" customFormat="false" ht="15" hidden="false" customHeight="false" outlineLevel="0" collapsed="false">
      <c r="A277" s="2" t="s">
        <v>314</v>
      </c>
      <c r="B277" s="5" t="n">
        <v>46188</v>
      </c>
      <c r="C277" s="2" t="s">
        <v>30</v>
      </c>
      <c r="D277" s="2" t="s">
        <v>31</v>
      </c>
      <c r="E277" s="2" t="s">
        <v>39</v>
      </c>
      <c r="F277" s="2" t="n">
        <v>50</v>
      </c>
      <c r="G277" s="6" t="n">
        <v>39.81</v>
      </c>
      <c r="H277" s="2" t="s">
        <v>26</v>
      </c>
      <c r="I277" s="2" t="n">
        <v>34</v>
      </c>
      <c r="J277" s="7" t="n">
        <f aca="false">DATE(YEAR(B277),MONTH(B277),1)</f>
        <v>46174</v>
      </c>
      <c r="K277" s="6" t="n">
        <f aca="false">F277*G277</f>
        <v>1990.5</v>
      </c>
      <c r="L277" s="6" t="n">
        <f aca="false">K277*(1-INDEX(Settings!$B$5:$B$9,MATCH(E277,Settings!$A$5:$A$9,0)))</f>
        <v>1453.065</v>
      </c>
      <c r="M277" s="6" t="n">
        <f aca="false">K277-L277</f>
        <v>537.435</v>
      </c>
    </row>
    <row r="278" customFormat="false" ht="15" hidden="false" customHeight="false" outlineLevel="0" collapsed="false">
      <c r="A278" s="2" t="s">
        <v>315</v>
      </c>
      <c r="B278" s="5" t="n">
        <v>46189</v>
      </c>
      <c r="C278" s="2" t="s">
        <v>36</v>
      </c>
      <c r="D278" s="2" t="s">
        <v>37</v>
      </c>
      <c r="E278" s="2" t="s">
        <v>39</v>
      </c>
      <c r="F278" s="2" t="n">
        <v>37</v>
      </c>
      <c r="G278" s="6" t="n">
        <v>4.05</v>
      </c>
      <c r="H278" s="2" t="s">
        <v>26</v>
      </c>
      <c r="I278" s="2" t="n">
        <v>63</v>
      </c>
      <c r="J278" s="7" t="n">
        <f aca="false">DATE(YEAR(B278),MONTH(B278),1)</f>
        <v>46174</v>
      </c>
      <c r="K278" s="6" t="n">
        <f aca="false">F278*G278</f>
        <v>149.85</v>
      </c>
      <c r="L278" s="6" t="n">
        <f aca="false">K278*(1-INDEX(Settings!$B$5:$B$9,MATCH(E278,Settings!$A$5:$A$9,0)))</f>
        <v>109.3905</v>
      </c>
      <c r="M278" s="6" t="n">
        <f aca="false">K278-L278</f>
        <v>40.4595</v>
      </c>
    </row>
    <row r="279" customFormat="false" ht="15" hidden="false" customHeight="false" outlineLevel="0" collapsed="false">
      <c r="A279" s="2" t="s">
        <v>316</v>
      </c>
      <c r="B279" s="5" t="n">
        <v>46191</v>
      </c>
      <c r="C279" s="2" t="s">
        <v>41</v>
      </c>
      <c r="D279" s="2" t="s">
        <v>42</v>
      </c>
      <c r="E279" s="2" t="s">
        <v>32</v>
      </c>
      <c r="F279" s="2" t="n">
        <v>38</v>
      </c>
      <c r="G279" s="6" t="n">
        <v>66.1</v>
      </c>
      <c r="H279" s="2" t="s">
        <v>26</v>
      </c>
      <c r="I279" s="2" t="n">
        <v>49</v>
      </c>
      <c r="J279" s="7" t="n">
        <f aca="false">DATE(YEAR(B279),MONTH(B279),1)</f>
        <v>46174</v>
      </c>
      <c r="K279" s="6" t="n">
        <f aca="false">F279*G279</f>
        <v>2511.8</v>
      </c>
      <c r="L279" s="6" t="n">
        <f aca="false">K279*(1-INDEX(Settings!$B$5:$B$9,MATCH(E279,Settings!$A$5:$A$9,0)))</f>
        <v>1733.142</v>
      </c>
      <c r="M279" s="6" t="n">
        <f aca="false">K279-L279</f>
        <v>778.658</v>
      </c>
    </row>
    <row r="280" customFormat="false" ht="15" hidden="false" customHeight="false" outlineLevel="0" collapsed="false">
      <c r="A280" s="2" t="s">
        <v>317</v>
      </c>
      <c r="B280" s="5" t="n">
        <v>46192</v>
      </c>
      <c r="C280" s="2" t="s">
        <v>41</v>
      </c>
      <c r="D280" s="2" t="s">
        <v>57</v>
      </c>
      <c r="E280" s="2" t="s">
        <v>25</v>
      </c>
      <c r="F280" s="2" t="n">
        <v>111</v>
      </c>
      <c r="G280" s="6" t="n">
        <v>1.13</v>
      </c>
      <c r="H280" s="2" t="s">
        <v>71</v>
      </c>
      <c r="I280" s="2"/>
      <c r="J280" s="7" t="n">
        <f aca="false">DATE(YEAR(B280),MONTH(B280),1)</f>
        <v>46174</v>
      </c>
      <c r="K280" s="6" t="n">
        <f aca="false">F280*G280</f>
        <v>125.43</v>
      </c>
      <c r="L280" s="6" t="n">
        <f aca="false">K280*(1-INDEX(Settings!$B$5:$B$9,MATCH(E280,Settings!$A$5:$A$9,0)))</f>
        <v>97.8354</v>
      </c>
      <c r="M280" s="6" t="n">
        <f aca="false">K280-L280</f>
        <v>27.5946</v>
      </c>
    </row>
    <row r="281" customFormat="false" ht="15" hidden="false" customHeight="false" outlineLevel="0" collapsed="false">
      <c r="A281" s="2" t="s">
        <v>318</v>
      </c>
      <c r="B281" s="5" t="n">
        <v>46193</v>
      </c>
      <c r="C281" s="2" t="s">
        <v>41</v>
      </c>
      <c r="D281" s="2" t="s">
        <v>57</v>
      </c>
      <c r="E281" s="2" t="s">
        <v>32</v>
      </c>
      <c r="F281" s="2" t="n">
        <v>30</v>
      </c>
      <c r="G281" s="6" t="n">
        <v>85.47</v>
      </c>
      <c r="H281" s="2" t="s">
        <v>26</v>
      </c>
      <c r="I281" s="2" t="n">
        <v>21</v>
      </c>
      <c r="J281" s="7" t="n">
        <f aca="false">DATE(YEAR(B281),MONTH(B281),1)</f>
        <v>46174</v>
      </c>
      <c r="K281" s="6" t="n">
        <f aca="false">F281*G281</f>
        <v>2564.1</v>
      </c>
      <c r="L281" s="6" t="n">
        <f aca="false">K281*(1-INDEX(Settings!$B$5:$B$9,MATCH(E281,Settings!$A$5:$A$9,0)))</f>
        <v>1769.229</v>
      </c>
      <c r="M281" s="6" t="n">
        <f aca="false">K281-L281</f>
        <v>794.871</v>
      </c>
    </row>
    <row r="282" customFormat="false" ht="15" hidden="false" customHeight="false" outlineLevel="0" collapsed="false">
      <c r="A282" s="2" t="s">
        <v>319</v>
      </c>
      <c r="B282" s="5" t="n">
        <v>46194</v>
      </c>
      <c r="C282" s="2" t="s">
        <v>41</v>
      </c>
      <c r="D282" s="2" t="s">
        <v>57</v>
      </c>
      <c r="E282" s="2" t="s">
        <v>32</v>
      </c>
      <c r="F282" s="2" t="n">
        <v>35</v>
      </c>
      <c r="G282" s="6" t="n">
        <v>39.15</v>
      </c>
      <c r="H282" s="2" t="s">
        <v>26</v>
      </c>
      <c r="I282" s="2" t="n">
        <v>43</v>
      </c>
      <c r="J282" s="7" t="n">
        <f aca="false">DATE(YEAR(B282),MONTH(B282),1)</f>
        <v>46174</v>
      </c>
      <c r="K282" s="6" t="n">
        <f aca="false">F282*G282</f>
        <v>1370.25</v>
      </c>
      <c r="L282" s="6" t="n">
        <f aca="false">K282*(1-INDEX(Settings!$B$5:$B$9,MATCH(E282,Settings!$A$5:$A$9,0)))</f>
        <v>945.4725</v>
      </c>
      <c r="M282" s="6" t="n">
        <f aca="false">K282-L282</f>
        <v>424.7775</v>
      </c>
    </row>
    <row r="283" customFormat="false" ht="15" hidden="false" customHeight="false" outlineLevel="0" collapsed="false">
      <c r="A283" s="2" t="s">
        <v>320</v>
      </c>
      <c r="B283" s="5" t="n">
        <v>46195</v>
      </c>
      <c r="C283" s="2" t="s">
        <v>30</v>
      </c>
      <c r="D283" s="2" t="s">
        <v>31</v>
      </c>
      <c r="E283" s="2" t="s">
        <v>32</v>
      </c>
      <c r="F283" s="2" t="n">
        <v>55</v>
      </c>
      <c r="G283" s="6" t="n">
        <v>26.38</v>
      </c>
      <c r="H283" s="2" t="s">
        <v>26</v>
      </c>
      <c r="I283" s="2" t="n">
        <v>68</v>
      </c>
      <c r="J283" s="7" t="n">
        <f aca="false">DATE(YEAR(B283),MONTH(B283),1)</f>
        <v>46174</v>
      </c>
      <c r="K283" s="6" t="n">
        <f aca="false">F283*G283</f>
        <v>1450.9</v>
      </c>
      <c r="L283" s="6" t="n">
        <f aca="false">K283*(1-INDEX(Settings!$B$5:$B$9,MATCH(E283,Settings!$A$5:$A$9,0)))</f>
        <v>1001.121</v>
      </c>
      <c r="M283" s="6" t="n">
        <f aca="false">K283-L283</f>
        <v>449.779</v>
      </c>
    </row>
    <row r="284" customFormat="false" ht="15" hidden="false" customHeight="false" outlineLevel="0" collapsed="false">
      <c r="A284" s="2" t="s">
        <v>321</v>
      </c>
      <c r="B284" s="5" t="n">
        <v>46196</v>
      </c>
      <c r="C284" s="2" t="s">
        <v>36</v>
      </c>
      <c r="D284" s="2" t="s">
        <v>37</v>
      </c>
      <c r="E284" s="2" t="s">
        <v>28</v>
      </c>
      <c r="F284" s="2" t="n">
        <v>201</v>
      </c>
      <c r="G284" s="6" t="n">
        <v>1</v>
      </c>
      <c r="H284" s="2" t="s">
        <v>26</v>
      </c>
      <c r="I284" s="2" t="n">
        <v>68</v>
      </c>
      <c r="J284" s="7" t="n">
        <f aca="false">DATE(YEAR(B284),MONTH(B284),1)</f>
        <v>46174</v>
      </c>
      <c r="K284" s="6" t="n">
        <f aca="false">F284*G284</f>
        <v>201</v>
      </c>
      <c r="L284" s="6" t="n">
        <f aca="false">K284*(1-INDEX(Settings!$B$5:$B$9,MATCH(E284,Settings!$A$5:$A$9,0)))</f>
        <v>116.58</v>
      </c>
      <c r="M284" s="6" t="n">
        <f aca="false">K284-L284</f>
        <v>84.42</v>
      </c>
    </row>
    <row r="285" customFormat="false" ht="15" hidden="false" customHeight="false" outlineLevel="0" collapsed="false">
      <c r="A285" s="2" t="s">
        <v>322</v>
      </c>
      <c r="B285" s="5" t="n">
        <v>46196</v>
      </c>
      <c r="C285" s="2" t="s">
        <v>30</v>
      </c>
      <c r="D285" s="2" t="s">
        <v>31</v>
      </c>
      <c r="E285" s="2" t="s">
        <v>39</v>
      </c>
      <c r="F285" s="2" t="n">
        <v>8</v>
      </c>
      <c r="G285" s="6" t="n">
        <v>39.18</v>
      </c>
      <c r="H285" s="2" t="s">
        <v>26</v>
      </c>
      <c r="I285" s="2" t="n">
        <v>31</v>
      </c>
      <c r="J285" s="7" t="n">
        <f aca="false">DATE(YEAR(B285),MONTH(B285),1)</f>
        <v>46174</v>
      </c>
      <c r="K285" s="6" t="n">
        <f aca="false">F285*G285</f>
        <v>313.44</v>
      </c>
      <c r="L285" s="6" t="n">
        <f aca="false">K285*(1-INDEX(Settings!$B$5:$B$9,MATCH(E285,Settings!$A$5:$A$9,0)))</f>
        <v>228.8112</v>
      </c>
      <c r="M285" s="6" t="n">
        <f aca="false">K285-L285</f>
        <v>84.6288</v>
      </c>
    </row>
    <row r="286" customFormat="false" ht="15" hidden="false" customHeight="false" outlineLevel="0" collapsed="false">
      <c r="A286" s="2" t="s">
        <v>323</v>
      </c>
      <c r="B286" s="5" t="n">
        <v>46196</v>
      </c>
      <c r="C286" s="2" t="s">
        <v>23</v>
      </c>
      <c r="D286" s="2" t="s">
        <v>24</v>
      </c>
      <c r="E286" s="2" t="s">
        <v>28</v>
      </c>
      <c r="F286" s="2" t="n">
        <v>346</v>
      </c>
      <c r="G286" s="6" t="n">
        <v>1.75</v>
      </c>
      <c r="H286" s="2" t="s">
        <v>26</v>
      </c>
      <c r="I286" s="2" t="n">
        <v>24</v>
      </c>
      <c r="J286" s="7" t="n">
        <f aca="false">DATE(YEAR(B286),MONTH(B286),1)</f>
        <v>46174</v>
      </c>
      <c r="K286" s="6" t="n">
        <f aca="false">F286*G286</f>
        <v>605.5</v>
      </c>
      <c r="L286" s="6" t="n">
        <f aca="false">K286*(1-INDEX(Settings!$B$5:$B$9,MATCH(E286,Settings!$A$5:$A$9,0)))</f>
        <v>351.19</v>
      </c>
      <c r="M286" s="6" t="n">
        <f aca="false">K286-L286</f>
        <v>254.31</v>
      </c>
    </row>
    <row r="287" customFormat="false" ht="15" hidden="false" customHeight="false" outlineLevel="0" collapsed="false">
      <c r="A287" s="2" t="s">
        <v>324</v>
      </c>
      <c r="B287" s="5" t="n">
        <v>46197</v>
      </c>
      <c r="C287" s="2" t="s">
        <v>30</v>
      </c>
      <c r="D287" s="2" t="s">
        <v>31</v>
      </c>
      <c r="E287" s="2" t="s">
        <v>25</v>
      </c>
      <c r="F287" s="2" t="n">
        <v>238</v>
      </c>
      <c r="G287" s="6" t="n">
        <v>0.43</v>
      </c>
      <c r="H287" s="2" t="s">
        <v>26</v>
      </c>
      <c r="I287" s="2" t="n">
        <v>37</v>
      </c>
      <c r="J287" s="7" t="n">
        <f aca="false">DATE(YEAR(B287),MONTH(B287),1)</f>
        <v>46174</v>
      </c>
      <c r="K287" s="6" t="n">
        <f aca="false">F287*G287</f>
        <v>102.34</v>
      </c>
      <c r="L287" s="6" t="n">
        <f aca="false">K287*(1-INDEX(Settings!$B$5:$B$9,MATCH(E287,Settings!$A$5:$A$9,0)))</f>
        <v>79.8252</v>
      </c>
      <c r="M287" s="6" t="n">
        <f aca="false">K287-L287</f>
        <v>22.5148</v>
      </c>
    </row>
    <row r="288" customFormat="false" ht="15" hidden="false" customHeight="false" outlineLevel="0" collapsed="false">
      <c r="A288" s="2" t="s">
        <v>325</v>
      </c>
      <c r="B288" s="5" t="n">
        <v>46197</v>
      </c>
      <c r="C288" s="2" t="s">
        <v>23</v>
      </c>
      <c r="D288" s="2" t="s">
        <v>61</v>
      </c>
      <c r="E288" s="2" t="s">
        <v>28</v>
      </c>
      <c r="F288" s="2" t="n">
        <v>295</v>
      </c>
      <c r="G288" s="6" t="n">
        <v>0.78</v>
      </c>
      <c r="H288" s="2" t="s">
        <v>26</v>
      </c>
      <c r="I288" s="2" t="n">
        <v>49</v>
      </c>
      <c r="J288" s="7" t="n">
        <f aca="false">DATE(YEAR(B288),MONTH(B288),1)</f>
        <v>46174</v>
      </c>
      <c r="K288" s="6" t="n">
        <f aca="false">F288*G288</f>
        <v>230.1</v>
      </c>
      <c r="L288" s="6" t="n">
        <f aca="false">K288*(1-INDEX(Settings!$B$5:$B$9,MATCH(E288,Settings!$A$5:$A$9,0)))</f>
        <v>133.458</v>
      </c>
      <c r="M288" s="6" t="n">
        <f aca="false">K288-L288</f>
        <v>96.642</v>
      </c>
    </row>
    <row r="289" customFormat="false" ht="15" hidden="false" customHeight="false" outlineLevel="0" collapsed="false">
      <c r="A289" s="2" t="s">
        <v>326</v>
      </c>
      <c r="B289" s="5" t="n">
        <v>46197</v>
      </c>
      <c r="C289" s="2" t="s">
        <v>36</v>
      </c>
      <c r="D289" s="2" t="s">
        <v>37</v>
      </c>
      <c r="E289" s="2" t="s">
        <v>28</v>
      </c>
      <c r="F289" s="2" t="n">
        <v>289</v>
      </c>
      <c r="G289" s="6" t="n">
        <v>0.84</v>
      </c>
      <c r="H289" s="2" t="s">
        <v>26</v>
      </c>
      <c r="I289" s="2" t="n">
        <v>10</v>
      </c>
      <c r="J289" s="7" t="n">
        <f aca="false">DATE(YEAR(B289),MONTH(B289),1)</f>
        <v>46174</v>
      </c>
      <c r="K289" s="6" t="n">
        <f aca="false">F289*G289</f>
        <v>242.76</v>
      </c>
      <c r="L289" s="6" t="n">
        <f aca="false">K289*(1-INDEX(Settings!$B$5:$B$9,MATCH(E289,Settings!$A$5:$A$9,0)))</f>
        <v>140.8008</v>
      </c>
      <c r="M289" s="6" t="n">
        <f aca="false">K289-L289</f>
        <v>101.9592</v>
      </c>
    </row>
    <row r="290" customFormat="false" ht="15" hidden="false" customHeight="false" outlineLevel="0" collapsed="false">
      <c r="A290" s="2" t="s">
        <v>327</v>
      </c>
      <c r="B290" s="5" t="n">
        <v>46197</v>
      </c>
      <c r="C290" s="2" t="s">
        <v>41</v>
      </c>
      <c r="D290" s="2" t="s">
        <v>57</v>
      </c>
      <c r="E290" s="2" t="s">
        <v>39</v>
      </c>
      <c r="F290" s="2" t="n">
        <v>11</v>
      </c>
      <c r="G290" s="6" t="n">
        <v>19.82</v>
      </c>
      <c r="H290" s="2" t="s">
        <v>26</v>
      </c>
      <c r="I290" s="2" t="n">
        <v>69</v>
      </c>
      <c r="J290" s="7" t="n">
        <f aca="false">DATE(YEAR(B290),MONTH(B290),1)</f>
        <v>46174</v>
      </c>
      <c r="K290" s="6" t="n">
        <f aca="false">F290*G290</f>
        <v>218.02</v>
      </c>
      <c r="L290" s="6" t="n">
        <f aca="false">K290*(1-INDEX(Settings!$B$5:$B$9,MATCH(E290,Settings!$A$5:$A$9,0)))</f>
        <v>159.1546</v>
      </c>
      <c r="M290" s="6" t="n">
        <f aca="false">K290-L290</f>
        <v>58.8654</v>
      </c>
    </row>
    <row r="291" customFormat="false" ht="15" hidden="false" customHeight="false" outlineLevel="0" collapsed="false">
      <c r="A291" s="2" t="s">
        <v>328</v>
      </c>
      <c r="B291" s="5" t="n">
        <v>46197</v>
      </c>
      <c r="C291" s="2" t="s">
        <v>41</v>
      </c>
      <c r="D291" s="2" t="s">
        <v>42</v>
      </c>
      <c r="E291" s="2" t="s">
        <v>34</v>
      </c>
      <c r="F291" s="2" t="n">
        <v>1</v>
      </c>
      <c r="G291" s="6" t="n">
        <v>32.19</v>
      </c>
      <c r="H291" s="2" t="s">
        <v>26</v>
      </c>
      <c r="I291" s="2" t="n">
        <v>46</v>
      </c>
      <c r="J291" s="7" t="n">
        <f aca="false">DATE(YEAR(B291),MONTH(B291),1)</f>
        <v>46174</v>
      </c>
      <c r="K291" s="6" t="n">
        <f aca="false">F291*G291</f>
        <v>32.19</v>
      </c>
      <c r="L291" s="6" t="n">
        <f aca="false">K291*(1-INDEX(Settings!$B$5:$B$9,MATCH(E291,Settings!$A$5:$A$9,0)))</f>
        <v>19.9578</v>
      </c>
      <c r="M291" s="6" t="n">
        <f aca="false">K291-L291</f>
        <v>12.2322</v>
      </c>
    </row>
    <row r="292" customFormat="false" ht="15" hidden="false" customHeight="false" outlineLevel="0" collapsed="false">
      <c r="A292" s="2" t="s">
        <v>329</v>
      </c>
      <c r="B292" s="5" t="n">
        <v>46198</v>
      </c>
      <c r="C292" s="2" t="s">
        <v>23</v>
      </c>
      <c r="D292" s="2" t="s">
        <v>61</v>
      </c>
      <c r="E292" s="2" t="s">
        <v>34</v>
      </c>
      <c r="F292" s="2" t="n">
        <v>50</v>
      </c>
      <c r="G292" s="6" t="n">
        <v>36.06</v>
      </c>
      <c r="H292" s="2" t="s">
        <v>26</v>
      </c>
      <c r="I292" s="2" t="n">
        <v>13</v>
      </c>
      <c r="J292" s="7" t="n">
        <f aca="false">DATE(YEAR(B292),MONTH(B292),1)</f>
        <v>46174</v>
      </c>
      <c r="K292" s="6" t="n">
        <f aca="false">F292*G292</f>
        <v>1803</v>
      </c>
      <c r="L292" s="6" t="n">
        <f aca="false">K292*(1-INDEX(Settings!$B$5:$B$9,MATCH(E292,Settings!$A$5:$A$9,0)))</f>
        <v>1117.86</v>
      </c>
      <c r="M292" s="6" t="n">
        <f aca="false">K292-L292</f>
        <v>685.14</v>
      </c>
    </row>
    <row r="293" customFormat="false" ht="15" hidden="false" customHeight="false" outlineLevel="0" collapsed="false">
      <c r="A293" s="2" t="s">
        <v>330</v>
      </c>
      <c r="B293" s="5" t="n">
        <v>46199</v>
      </c>
      <c r="C293" s="2" t="s">
        <v>41</v>
      </c>
      <c r="D293" s="2" t="s">
        <v>42</v>
      </c>
      <c r="E293" s="2" t="s">
        <v>28</v>
      </c>
      <c r="F293" s="2" t="n">
        <v>174</v>
      </c>
      <c r="G293" s="6" t="n">
        <v>0.83</v>
      </c>
      <c r="H293" s="2" t="s">
        <v>26</v>
      </c>
      <c r="I293" s="2" t="n">
        <v>19</v>
      </c>
      <c r="J293" s="7" t="n">
        <f aca="false">DATE(YEAR(B293),MONTH(B293),1)</f>
        <v>46174</v>
      </c>
      <c r="K293" s="6" t="n">
        <f aca="false">F293*G293</f>
        <v>144.42</v>
      </c>
      <c r="L293" s="6" t="n">
        <f aca="false">K293*(1-INDEX(Settings!$B$5:$B$9,MATCH(E293,Settings!$A$5:$A$9,0)))</f>
        <v>83.7636</v>
      </c>
      <c r="M293" s="6" t="n">
        <f aca="false">K293-L293</f>
        <v>60.6564</v>
      </c>
    </row>
    <row r="294" customFormat="false" ht="15" hidden="false" customHeight="false" outlineLevel="0" collapsed="false">
      <c r="A294" s="2" t="s">
        <v>331</v>
      </c>
      <c r="B294" s="5" t="n">
        <v>46200</v>
      </c>
      <c r="C294" s="2" t="s">
        <v>23</v>
      </c>
      <c r="D294" s="2" t="s">
        <v>24</v>
      </c>
      <c r="E294" s="2" t="s">
        <v>39</v>
      </c>
      <c r="F294" s="2" t="n">
        <v>13</v>
      </c>
      <c r="G294" s="6" t="n">
        <v>48.11</v>
      </c>
      <c r="H294" s="2" t="s">
        <v>26</v>
      </c>
      <c r="I294" s="2" t="n">
        <v>32</v>
      </c>
      <c r="J294" s="7" t="n">
        <f aca="false">DATE(YEAR(B294),MONTH(B294),1)</f>
        <v>46174</v>
      </c>
      <c r="K294" s="6" t="n">
        <f aca="false">F294*G294</f>
        <v>625.43</v>
      </c>
      <c r="L294" s="6" t="n">
        <f aca="false">K294*(1-INDEX(Settings!$B$5:$B$9,MATCH(E294,Settings!$A$5:$A$9,0)))</f>
        <v>456.5639</v>
      </c>
      <c r="M294" s="6" t="n">
        <f aca="false">K294-L294</f>
        <v>168.8661</v>
      </c>
    </row>
    <row r="295" customFormat="false" ht="15" hidden="false" customHeight="false" outlineLevel="0" collapsed="false">
      <c r="A295" s="2" t="s">
        <v>332</v>
      </c>
      <c r="B295" s="5" t="n">
        <v>46200</v>
      </c>
      <c r="C295" s="2" t="s">
        <v>36</v>
      </c>
      <c r="D295" s="2" t="s">
        <v>37</v>
      </c>
      <c r="E295" s="2" t="s">
        <v>32</v>
      </c>
      <c r="F295" s="2" t="n">
        <v>41</v>
      </c>
      <c r="G295" s="6" t="n">
        <v>41.91</v>
      </c>
      <c r="H295" s="2" t="s">
        <v>26</v>
      </c>
      <c r="I295" s="2" t="n">
        <v>65</v>
      </c>
      <c r="J295" s="7" t="n">
        <f aca="false">DATE(YEAR(B295),MONTH(B295),1)</f>
        <v>46174</v>
      </c>
      <c r="K295" s="6" t="n">
        <f aca="false">F295*G295</f>
        <v>1718.31</v>
      </c>
      <c r="L295" s="6" t="n">
        <f aca="false">K295*(1-INDEX(Settings!$B$5:$B$9,MATCH(E295,Settings!$A$5:$A$9,0)))</f>
        <v>1185.6339</v>
      </c>
      <c r="M295" s="6" t="n">
        <f aca="false">K295-L295</f>
        <v>532.6761</v>
      </c>
    </row>
    <row r="296" customFormat="false" ht="15" hidden="false" customHeight="false" outlineLevel="0" collapsed="false">
      <c r="A296" s="2" t="s">
        <v>333</v>
      </c>
      <c r="B296" s="5" t="n">
        <v>46201</v>
      </c>
      <c r="C296" s="2" t="s">
        <v>30</v>
      </c>
      <c r="D296" s="2" t="s">
        <v>31</v>
      </c>
      <c r="E296" s="2" t="s">
        <v>32</v>
      </c>
      <c r="F296" s="2" t="n">
        <v>7</v>
      </c>
      <c r="G296" s="6" t="n">
        <v>35.47</v>
      </c>
      <c r="H296" s="2" t="s">
        <v>26</v>
      </c>
      <c r="I296" s="2" t="n">
        <v>29</v>
      </c>
      <c r="J296" s="7" t="n">
        <f aca="false">DATE(YEAR(B296),MONTH(B296),1)</f>
        <v>46174</v>
      </c>
      <c r="K296" s="6" t="n">
        <f aca="false">F296*G296</f>
        <v>248.29</v>
      </c>
      <c r="L296" s="6" t="n">
        <f aca="false">K296*(1-INDEX(Settings!$B$5:$B$9,MATCH(E296,Settings!$A$5:$A$9,0)))</f>
        <v>171.3201</v>
      </c>
      <c r="M296" s="6" t="n">
        <f aca="false">K296-L296</f>
        <v>76.9699</v>
      </c>
    </row>
    <row r="297" customFormat="false" ht="15" hidden="false" customHeight="false" outlineLevel="0" collapsed="false">
      <c r="A297" s="2" t="s">
        <v>334</v>
      </c>
      <c r="B297" s="5" t="n">
        <v>46201</v>
      </c>
      <c r="C297" s="2" t="s">
        <v>30</v>
      </c>
      <c r="D297" s="2" t="s">
        <v>31</v>
      </c>
      <c r="E297" s="2" t="s">
        <v>39</v>
      </c>
      <c r="F297" s="2" t="n">
        <v>43</v>
      </c>
      <c r="G297" s="6" t="n">
        <v>35.01</v>
      </c>
      <c r="H297" s="2" t="s">
        <v>26</v>
      </c>
      <c r="I297" s="2" t="n">
        <v>62</v>
      </c>
      <c r="J297" s="7" t="n">
        <f aca="false">DATE(YEAR(B297),MONTH(B297),1)</f>
        <v>46174</v>
      </c>
      <c r="K297" s="6" t="n">
        <f aca="false">F297*G297</f>
        <v>1505.43</v>
      </c>
      <c r="L297" s="6" t="n">
        <f aca="false">K297*(1-INDEX(Settings!$B$5:$B$9,MATCH(E297,Settings!$A$5:$A$9,0)))</f>
        <v>1098.9639</v>
      </c>
      <c r="M297" s="6" t="n">
        <f aca="false">K297-L297</f>
        <v>406.4661</v>
      </c>
    </row>
    <row r="298" customFormat="false" ht="15" hidden="false" customHeight="false" outlineLevel="0" collapsed="false">
      <c r="A298" s="2" t="s">
        <v>335</v>
      </c>
      <c r="B298" s="5" t="n">
        <v>46201</v>
      </c>
      <c r="C298" s="2" t="s">
        <v>41</v>
      </c>
      <c r="D298" s="2" t="s">
        <v>42</v>
      </c>
      <c r="E298" s="2" t="s">
        <v>25</v>
      </c>
      <c r="F298" s="2" t="n">
        <v>202</v>
      </c>
      <c r="G298" s="6" t="n">
        <v>0.26</v>
      </c>
      <c r="H298" s="2" t="s">
        <v>26</v>
      </c>
      <c r="I298" s="2" t="n">
        <v>53</v>
      </c>
      <c r="J298" s="7" t="n">
        <f aca="false">DATE(YEAR(B298),MONTH(B298),1)</f>
        <v>46174</v>
      </c>
      <c r="K298" s="6" t="n">
        <f aca="false">F298*G298</f>
        <v>52.52</v>
      </c>
      <c r="L298" s="6" t="n">
        <f aca="false">K298*(1-INDEX(Settings!$B$5:$B$9,MATCH(E298,Settings!$A$5:$A$9,0)))</f>
        <v>40.9656</v>
      </c>
      <c r="M298" s="6" t="n">
        <f aca="false">K298-L298</f>
        <v>11.5544</v>
      </c>
    </row>
    <row r="299" customFormat="false" ht="15" hidden="false" customHeight="false" outlineLevel="0" collapsed="false">
      <c r="A299" s="2" t="s">
        <v>336</v>
      </c>
      <c r="B299" s="5" t="n">
        <v>46202</v>
      </c>
      <c r="C299" s="2" t="s">
        <v>36</v>
      </c>
      <c r="D299" s="2" t="s">
        <v>37</v>
      </c>
      <c r="E299" s="2" t="s">
        <v>28</v>
      </c>
      <c r="F299" s="2" t="n">
        <v>365</v>
      </c>
      <c r="G299" s="6" t="n">
        <v>1</v>
      </c>
      <c r="H299" s="2" t="s">
        <v>26</v>
      </c>
      <c r="I299" s="2" t="n">
        <v>64</v>
      </c>
      <c r="J299" s="7" t="n">
        <f aca="false">DATE(YEAR(B299),MONTH(B299),1)</f>
        <v>46174</v>
      </c>
      <c r="K299" s="6" t="n">
        <f aca="false">F299*G299</f>
        <v>365</v>
      </c>
      <c r="L299" s="6" t="n">
        <f aca="false">K299*(1-INDEX(Settings!$B$5:$B$9,MATCH(E299,Settings!$A$5:$A$9,0)))</f>
        <v>211.7</v>
      </c>
      <c r="M299" s="6" t="n">
        <f aca="false">K299-L299</f>
        <v>153.3</v>
      </c>
    </row>
    <row r="300" customFormat="false" ht="15" hidden="false" customHeight="false" outlineLevel="0" collapsed="false">
      <c r="A300" s="2" t="s">
        <v>337</v>
      </c>
      <c r="B300" s="5" t="n">
        <v>46202</v>
      </c>
      <c r="C300" s="2" t="s">
        <v>36</v>
      </c>
      <c r="D300" s="2" t="s">
        <v>37</v>
      </c>
      <c r="E300" s="2" t="s">
        <v>39</v>
      </c>
      <c r="F300" s="2" t="n">
        <v>21</v>
      </c>
      <c r="G300" s="6" t="n">
        <v>57.52</v>
      </c>
      <c r="H300" s="2" t="s">
        <v>26</v>
      </c>
      <c r="I300" s="2" t="n">
        <v>27</v>
      </c>
      <c r="J300" s="7" t="n">
        <f aca="false">DATE(YEAR(B300),MONTH(B300),1)</f>
        <v>46174</v>
      </c>
      <c r="K300" s="6" t="n">
        <f aca="false">F300*G300</f>
        <v>1207.92</v>
      </c>
      <c r="L300" s="6" t="n">
        <f aca="false">K300*(1-INDEX(Settings!$B$5:$B$9,MATCH(E300,Settings!$A$5:$A$9,0)))</f>
        <v>881.7816</v>
      </c>
      <c r="M300" s="6" t="n">
        <f aca="false">K300-L300</f>
        <v>326.1384</v>
      </c>
    </row>
    <row r="301" customFormat="false" ht="15" hidden="false" customHeight="false" outlineLevel="0" collapsed="false">
      <c r="A301" s="2" t="s">
        <v>338</v>
      </c>
      <c r="B301" s="5" t="n">
        <v>46203</v>
      </c>
      <c r="C301" s="2" t="s">
        <v>36</v>
      </c>
      <c r="D301" s="2" t="s">
        <v>37</v>
      </c>
      <c r="E301" s="2" t="s">
        <v>34</v>
      </c>
      <c r="F301" s="2" t="n">
        <v>49</v>
      </c>
      <c r="G301" s="6" t="n">
        <v>24.64</v>
      </c>
      <c r="H301" s="2" t="s">
        <v>26</v>
      </c>
      <c r="I301" s="2" t="n">
        <v>63</v>
      </c>
      <c r="J301" s="7" t="n">
        <f aca="false">DATE(YEAR(B301),MONTH(B301),1)</f>
        <v>46174</v>
      </c>
      <c r="K301" s="6" t="n">
        <f aca="false">F301*G301</f>
        <v>1207.36</v>
      </c>
      <c r="L301" s="6" t="n">
        <f aca="false">K301*(1-INDEX(Settings!$B$5:$B$9,MATCH(E301,Settings!$A$5:$A$9,0)))</f>
        <v>748.5632</v>
      </c>
      <c r="M301" s="6" t="n">
        <f aca="false">K301-L301</f>
        <v>458.7968</v>
      </c>
    </row>
    <row r="302" customFormat="false" ht="15" hidden="false" customHeight="false" outlineLevel="0" collapsed="false">
      <c r="A302" s="2" t="s">
        <v>339</v>
      </c>
      <c r="B302" s="5" t="n">
        <v>46203</v>
      </c>
      <c r="C302" s="2" t="s">
        <v>23</v>
      </c>
      <c r="D302" s="2" t="s">
        <v>24</v>
      </c>
      <c r="E302" s="2" t="s">
        <v>32</v>
      </c>
      <c r="F302" s="2" t="n">
        <v>49</v>
      </c>
      <c r="G302" s="6" t="n">
        <v>86.82</v>
      </c>
      <c r="H302" s="2" t="s">
        <v>26</v>
      </c>
      <c r="I302" s="2" t="n">
        <v>12</v>
      </c>
      <c r="J302" s="7" t="n">
        <f aca="false">DATE(YEAR(B302),MONTH(B302),1)</f>
        <v>46174</v>
      </c>
      <c r="K302" s="6" t="n">
        <f aca="false">F302*G302</f>
        <v>4254.18</v>
      </c>
      <c r="L302" s="6" t="n">
        <f aca="false">K302*(1-INDEX(Settings!$B$5:$B$9,MATCH(E302,Settings!$A$5:$A$9,0)))</f>
        <v>2935.3842</v>
      </c>
      <c r="M302" s="6" t="n">
        <f aca="false">K302-L302</f>
        <v>1318.7958</v>
      </c>
    </row>
    <row r="303" customFormat="false" ht="15" hidden="false" customHeight="false" outlineLevel="0" collapsed="false">
      <c r="A303" s="2" t="s">
        <v>340</v>
      </c>
      <c r="B303" s="5" t="n">
        <v>46204</v>
      </c>
      <c r="C303" s="2" t="s">
        <v>41</v>
      </c>
      <c r="D303" s="2" t="s">
        <v>42</v>
      </c>
      <c r="E303" s="2" t="s">
        <v>39</v>
      </c>
      <c r="F303" s="2" t="n">
        <v>44</v>
      </c>
      <c r="G303" s="6" t="n">
        <v>18.2</v>
      </c>
      <c r="H303" s="2" t="s">
        <v>26</v>
      </c>
      <c r="I303" s="2" t="n">
        <v>26</v>
      </c>
      <c r="J303" s="7" t="n">
        <f aca="false">DATE(YEAR(B303),MONTH(B303),1)</f>
        <v>46204</v>
      </c>
      <c r="K303" s="6" t="n">
        <f aca="false">F303*G303</f>
        <v>800.8</v>
      </c>
      <c r="L303" s="6" t="n">
        <f aca="false">K303*(1-INDEX(Settings!$B$5:$B$9,MATCH(E303,Settings!$A$5:$A$9,0)))</f>
        <v>584.584</v>
      </c>
      <c r="M303" s="6" t="n">
        <f aca="false">K303-L303</f>
        <v>216.216</v>
      </c>
    </row>
    <row r="304" customFormat="false" ht="15" hidden="false" customHeight="false" outlineLevel="0" collapsed="false">
      <c r="A304" s="2" t="s">
        <v>341</v>
      </c>
      <c r="B304" s="5" t="n">
        <v>46204</v>
      </c>
      <c r="C304" s="2" t="s">
        <v>30</v>
      </c>
      <c r="D304" s="2" t="s">
        <v>31</v>
      </c>
      <c r="E304" s="2" t="s">
        <v>28</v>
      </c>
      <c r="F304" s="2" t="n">
        <v>141</v>
      </c>
      <c r="G304" s="6" t="n">
        <v>1.35</v>
      </c>
      <c r="H304" s="2" t="s">
        <v>26</v>
      </c>
      <c r="I304" s="2" t="n">
        <v>11</v>
      </c>
      <c r="J304" s="7" t="n">
        <f aca="false">DATE(YEAR(B304),MONTH(B304),1)</f>
        <v>46204</v>
      </c>
      <c r="K304" s="6" t="n">
        <f aca="false">F304*G304</f>
        <v>190.35</v>
      </c>
      <c r="L304" s="6" t="n">
        <f aca="false">K304*(1-INDEX(Settings!$B$5:$B$9,MATCH(E304,Settings!$A$5:$A$9,0)))</f>
        <v>110.403</v>
      </c>
      <c r="M304" s="6" t="n">
        <f aca="false">K304-L304</f>
        <v>79.947</v>
      </c>
    </row>
    <row r="305" customFormat="false" ht="15" hidden="false" customHeight="false" outlineLevel="0" collapsed="false">
      <c r="A305" s="2" t="s">
        <v>342</v>
      </c>
      <c r="B305" s="5" t="n">
        <v>46204</v>
      </c>
      <c r="C305" s="2" t="s">
        <v>41</v>
      </c>
      <c r="D305" s="2" t="s">
        <v>42</v>
      </c>
      <c r="E305" s="2" t="s">
        <v>39</v>
      </c>
      <c r="F305" s="2" t="n">
        <v>42</v>
      </c>
      <c r="G305" s="6" t="n">
        <v>19.61</v>
      </c>
      <c r="H305" s="2" t="s">
        <v>71</v>
      </c>
      <c r="I305" s="2"/>
      <c r="J305" s="7" t="n">
        <f aca="false">DATE(YEAR(B305),MONTH(B305),1)</f>
        <v>46204</v>
      </c>
      <c r="K305" s="6" t="n">
        <f aca="false">F305*G305</f>
        <v>823.62</v>
      </c>
      <c r="L305" s="6" t="n">
        <f aca="false">K305*(1-INDEX(Settings!$B$5:$B$9,MATCH(E305,Settings!$A$5:$A$9,0)))</f>
        <v>601.2426</v>
      </c>
      <c r="M305" s="6" t="n">
        <f aca="false">K305-L305</f>
        <v>222.3774</v>
      </c>
    </row>
    <row r="306" customFormat="false" ht="15" hidden="false" customHeight="false" outlineLevel="0" collapsed="false">
      <c r="A306" s="2" t="s">
        <v>343</v>
      </c>
      <c r="B306" s="5" t="n">
        <v>46204</v>
      </c>
      <c r="C306" s="2" t="s">
        <v>23</v>
      </c>
      <c r="D306" s="2" t="s">
        <v>24</v>
      </c>
      <c r="E306" s="2" t="s">
        <v>25</v>
      </c>
      <c r="F306" s="2" t="n">
        <v>141</v>
      </c>
      <c r="G306" s="6" t="n">
        <v>2.22</v>
      </c>
      <c r="H306" s="2" t="s">
        <v>26</v>
      </c>
      <c r="I306" s="2" t="n">
        <v>44</v>
      </c>
      <c r="J306" s="7" t="n">
        <f aca="false">DATE(YEAR(B306),MONTH(B306),1)</f>
        <v>46204</v>
      </c>
      <c r="K306" s="6" t="n">
        <f aca="false">F306*G306</f>
        <v>313.02</v>
      </c>
      <c r="L306" s="6" t="n">
        <f aca="false">K306*(1-INDEX(Settings!$B$5:$B$9,MATCH(E306,Settings!$A$5:$A$9,0)))</f>
        <v>244.1556</v>
      </c>
      <c r="M306" s="6" t="n">
        <f aca="false">K306-L306</f>
        <v>68.8644</v>
      </c>
    </row>
    <row r="307" customFormat="false" ht="15" hidden="false" customHeight="false" outlineLevel="0" collapsed="false">
      <c r="A307" s="2" t="s">
        <v>344</v>
      </c>
      <c r="B307" s="5" t="n">
        <v>46204</v>
      </c>
      <c r="C307" s="2" t="s">
        <v>30</v>
      </c>
      <c r="D307" s="2" t="s">
        <v>31</v>
      </c>
      <c r="E307" s="2" t="s">
        <v>32</v>
      </c>
      <c r="F307" s="2" t="n">
        <v>57</v>
      </c>
      <c r="G307" s="6" t="n">
        <v>23.38</v>
      </c>
      <c r="H307" s="2" t="s">
        <v>26</v>
      </c>
      <c r="I307" s="2" t="n">
        <v>55</v>
      </c>
      <c r="J307" s="7" t="n">
        <f aca="false">DATE(YEAR(B307),MONTH(B307),1)</f>
        <v>46204</v>
      </c>
      <c r="K307" s="6" t="n">
        <f aca="false">F307*G307</f>
        <v>1332.66</v>
      </c>
      <c r="L307" s="6" t="n">
        <f aca="false">K307*(1-INDEX(Settings!$B$5:$B$9,MATCH(E307,Settings!$A$5:$A$9,0)))</f>
        <v>919.5354</v>
      </c>
      <c r="M307" s="6" t="n">
        <f aca="false">K307-L307</f>
        <v>413.1246</v>
      </c>
    </row>
    <row r="308" customFormat="false" ht="15" hidden="false" customHeight="false" outlineLevel="0" collapsed="false">
      <c r="A308" s="2" t="s">
        <v>345</v>
      </c>
      <c r="B308" s="5" t="n">
        <v>46204</v>
      </c>
      <c r="C308" s="2" t="s">
        <v>30</v>
      </c>
      <c r="D308" s="2" t="s">
        <v>31</v>
      </c>
      <c r="E308" s="2" t="s">
        <v>32</v>
      </c>
      <c r="F308" s="2" t="n">
        <v>24</v>
      </c>
      <c r="G308" s="6" t="n">
        <v>78.67</v>
      </c>
      <c r="H308" s="2" t="s">
        <v>26</v>
      </c>
      <c r="I308" s="2" t="n">
        <v>49</v>
      </c>
      <c r="J308" s="7" t="n">
        <f aca="false">DATE(YEAR(B308),MONTH(B308),1)</f>
        <v>46204</v>
      </c>
      <c r="K308" s="6" t="n">
        <f aca="false">F308*G308</f>
        <v>1888.08</v>
      </c>
      <c r="L308" s="6" t="n">
        <f aca="false">K308*(1-INDEX(Settings!$B$5:$B$9,MATCH(E308,Settings!$A$5:$A$9,0)))</f>
        <v>1302.7752</v>
      </c>
      <c r="M308" s="6" t="n">
        <f aca="false">K308-L308</f>
        <v>585.3048</v>
      </c>
    </row>
    <row r="309" customFormat="false" ht="15" hidden="false" customHeight="false" outlineLevel="0" collapsed="false">
      <c r="A309" s="2" t="s">
        <v>346</v>
      </c>
      <c r="B309" s="5" t="n">
        <v>46205</v>
      </c>
      <c r="C309" s="2" t="s">
        <v>36</v>
      </c>
      <c r="D309" s="2" t="s">
        <v>37</v>
      </c>
      <c r="E309" s="2" t="s">
        <v>28</v>
      </c>
      <c r="F309" s="2" t="n">
        <v>187</v>
      </c>
      <c r="G309" s="6" t="n">
        <v>1.46</v>
      </c>
      <c r="H309" s="2" t="s">
        <v>26</v>
      </c>
      <c r="I309" s="2" t="n">
        <v>44</v>
      </c>
      <c r="J309" s="7" t="n">
        <f aca="false">DATE(YEAR(B309),MONTH(B309),1)</f>
        <v>46204</v>
      </c>
      <c r="K309" s="6" t="n">
        <f aca="false">F309*G309</f>
        <v>273.02</v>
      </c>
      <c r="L309" s="6" t="n">
        <f aca="false">K309*(1-INDEX(Settings!$B$5:$B$9,MATCH(E309,Settings!$A$5:$A$9,0)))</f>
        <v>158.3516</v>
      </c>
      <c r="M309" s="6" t="n">
        <f aca="false">K309-L309</f>
        <v>114.6684</v>
      </c>
    </row>
    <row r="310" customFormat="false" ht="15" hidden="false" customHeight="false" outlineLevel="0" collapsed="false">
      <c r="A310" s="2" t="s">
        <v>347</v>
      </c>
      <c r="B310" s="5" t="n">
        <v>46205</v>
      </c>
      <c r="C310" s="2" t="s">
        <v>41</v>
      </c>
      <c r="D310" s="2" t="s">
        <v>57</v>
      </c>
      <c r="E310" s="2" t="s">
        <v>25</v>
      </c>
      <c r="F310" s="2" t="n">
        <v>399</v>
      </c>
      <c r="G310" s="6" t="n">
        <v>0.51</v>
      </c>
      <c r="H310" s="2" t="s">
        <v>26</v>
      </c>
      <c r="I310" s="2" t="n">
        <v>57</v>
      </c>
      <c r="J310" s="7" t="n">
        <f aca="false">DATE(YEAR(B310),MONTH(B310),1)</f>
        <v>46204</v>
      </c>
      <c r="K310" s="6" t="n">
        <f aca="false">F310*G310</f>
        <v>203.49</v>
      </c>
      <c r="L310" s="6" t="n">
        <f aca="false">K310*(1-INDEX(Settings!$B$5:$B$9,MATCH(E310,Settings!$A$5:$A$9,0)))</f>
        <v>158.7222</v>
      </c>
      <c r="M310" s="6" t="n">
        <f aca="false">K310-L310</f>
        <v>44.7678</v>
      </c>
    </row>
    <row r="311" customFormat="false" ht="15" hidden="false" customHeight="false" outlineLevel="0" collapsed="false">
      <c r="A311" s="2" t="s">
        <v>348</v>
      </c>
      <c r="B311" s="5" t="n">
        <v>46205</v>
      </c>
      <c r="C311" s="2" t="s">
        <v>36</v>
      </c>
      <c r="D311" s="2" t="s">
        <v>37</v>
      </c>
      <c r="E311" s="2" t="s">
        <v>39</v>
      </c>
      <c r="F311" s="2" t="n">
        <v>21</v>
      </c>
      <c r="G311" s="6" t="n">
        <v>54.35</v>
      </c>
      <c r="H311" s="2" t="s">
        <v>26</v>
      </c>
      <c r="I311" s="2" t="n">
        <v>35</v>
      </c>
      <c r="J311" s="7" t="n">
        <f aca="false">DATE(YEAR(B311),MONTH(B311),1)</f>
        <v>46204</v>
      </c>
      <c r="K311" s="6" t="n">
        <f aca="false">F311*G311</f>
        <v>1141.35</v>
      </c>
      <c r="L311" s="6" t="n">
        <f aca="false">K311*(1-INDEX(Settings!$B$5:$B$9,MATCH(E311,Settings!$A$5:$A$9,0)))</f>
        <v>833.1855</v>
      </c>
      <c r="M311" s="6" t="n">
        <f aca="false">K311-L311</f>
        <v>308.1645</v>
      </c>
    </row>
    <row r="312" customFormat="false" ht="15" hidden="false" customHeight="false" outlineLevel="0" collapsed="false">
      <c r="A312" s="2" t="s">
        <v>349</v>
      </c>
      <c r="B312" s="5" t="n">
        <v>46206</v>
      </c>
      <c r="C312" s="2" t="s">
        <v>30</v>
      </c>
      <c r="D312" s="2" t="s">
        <v>31</v>
      </c>
      <c r="E312" s="2" t="s">
        <v>34</v>
      </c>
      <c r="F312" s="2" t="n">
        <v>35</v>
      </c>
      <c r="G312" s="6" t="n">
        <v>29.13</v>
      </c>
      <c r="H312" s="2" t="s">
        <v>71</v>
      </c>
      <c r="I312" s="2"/>
      <c r="J312" s="7" t="n">
        <f aca="false">DATE(YEAR(B312),MONTH(B312),1)</f>
        <v>46204</v>
      </c>
      <c r="K312" s="6" t="n">
        <f aca="false">F312*G312</f>
        <v>1019.55</v>
      </c>
      <c r="L312" s="6" t="n">
        <f aca="false">K312*(1-INDEX(Settings!$B$5:$B$9,MATCH(E312,Settings!$A$5:$A$9,0)))</f>
        <v>632.121</v>
      </c>
      <c r="M312" s="6" t="n">
        <f aca="false">K312-L312</f>
        <v>387.429</v>
      </c>
    </row>
    <row r="313" customFormat="false" ht="15" hidden="false" customHeight="false" outlineLevel="0" collapsed="false">
      <c r="A313" s="2" t="s">
        <v>350</v>
      </c>
      <c r="B313" s="5" t="n">
        <v>46207</v>
      </c>
      <c r="C313" s="2" t="s">
        <v>36</v>
      </c>
      <c r="D313" s="2" t="s">
        <v>37</v>
      </c>
      <c r="E313" s="2" t="s">
        <v>28</v>
      </c>
      <c r="F313" s="2" t="n">
        <v>148</v>
      </c>
      <c r="G313" s="6" t="n">
        <v>0.72</v>
      </c>
      <c r="H313" s="2" t="s">
        <v>26</v>
      </c>
      <c r="I313" s="2" t="n">
        <v>39</v>
      </c>
      <c r="J313" s="7" t="n">
        <f aca="false">DATE(YEAR(B313),MONTH(B313),1)</f>
        <v>46204</v>
      </c>
      <c r="K313" s="6" t="n">
        <f aca="false">F313*G313</f>
        <v>106.56</v>
      </c>
      <c r="L313" s="6" t="n">
        <f aca="false">K313*(1-INDEX(Settings!$B$5:$B$9,MATCH(E313,Settings!$A$5:$A$9,0)))</f>
        <v>61.8048</v>
      </c>
      <c r="M313" s="6" t="n">
        <f aca="false">K313-L313</f>
        <v>44.7552</v>
      </c>
    </row>
    <row r="314" customFormat="false" ht="15" hidden="false" customHeight="false" outlineLevel="0" collapsed="false">
      <c r="A314" s="2" t="s">
        <v>351</v>
      </c>
      <c r="B314" s="5" t="n">
        <v>46207</v>
      </c>
      <c r="C314" s="2" t="s">
        <v>30</v>
      </c>
      <c r="D314" s="2" t="s">
        <v>31</v>
      </c>
      <c r="E314" s="2" t="s">
        <v>39</v>
      </c>
      <c r="F314" s="2" t="n">
        <v>15</v>
      </c>
      <c r="G314" s="6" t="n">
        <v>13.9</v>
      </c>
      <c r="H314" s="2" t="s">
        <v>26</v>
      </c>
      <c r="I314" s="2" t="n">
        <v>9</v>
      </c>
      <c r="J314" s="7" t="n">
        <f aca="false">DATE(YEAR(B314),MONTH(B314),1)</f>
        <v>46204</v>
      </c>
      <c r="K314" s="6" t="n">
        <f aca="false">F314*G314</f>
        <v>208.5</v>
      </c>
      <c r="L314" s="6" t="n">
        <f aca="false">K314*(1-INDEX(Settings!$B$5:$B$9,MATCH(E314,Settings!$A$5:$A$9,0)))</f>
        <v>152.205</v>
      </c>
      <c r="M314" s="6" t="n">
        <f aca="false">K314-L314</f>
        <v>56.295</v>
      </c>
    </row>
    <row r="315" customFormat="false" ht="15" hidden="false" customHeight="false" outlineLevel="0" collapsed="false">
      <c r="A315" s="2" t="s">
        <v>352</v>
      </c>
      <c r="B315" s="5" t="n">
        <v>46208</v>
      </c>
      <c r="C315" s="2" t="s">
        <v>30</v>
      </c>
      <c r="D315" s="2" t="s">
        <v>31</v>
      </c>
      <c r="E315" s="2" t="s">
        <v>25</v>
      </c>
      <c r="F315" s="2" t="n">
        <v>27</v>
      </c>
      <c r="G315" s="6" t="n">
        <v>1.07</v>
      </c>
      <c r="H315" s="2" t="s">
        <v>26</v>
      </c>
      <c r="I315" s="2" t="n">
        <v>43</v>
      </c>
      <c r="J315" s="7" t="n">
        <f aca="false">DATE(YEAR(B315),MONTH(B315),1)</f>
        <v>46204</v>
      </c>
      <c r="K315" s="6" t="n">
        <f aca="false">F315*G315</f>
        <v>28.89</v>
      </c>
      <c r="L315" s="6" t="n">
        <f aca="false">K315*(1-INDEX(Settings!$B$5:$B$9,MATCH(E315,Settings!$A$5:$A$9,0)))</f>
        <v>22.5342</v>
      </c>
      <c r="M315" s="6" t="n">
        <f aca="false">K315-L315</f>
        <v>6.3558</v>
      </c>
    </row>
    <row r="316" customFormat="false" ht="15" hidden="false" customHeight="false" outlineLevel="0" collapsed="false">
      <c r="A316" s="2" t="s">
        <v>353</v>
      </c>
      <c r="B316" s="5" t="n">
        <v>46208</v>
      </c>
      <c r="C316" s="2" t="s">
        <v>30</v>
      </c>
      <c r="D316" s="2" t="s">
        <v>31</v>
      </c>
      <c r="E316" s="2" t="s">
        <v>34</v>
      </c>
      <c r="F316" s="2" t="n">
        <v>45</v>
      </c>
      <c r="G316" s="6" t="n">
        <v>7.41</v>
      </c>
      <c r="H316" s="2" t="s">
        <v>26</v>
      </c>
      <c r="I316" s="2" t="n">
        <v>39</v>
      </c>
      <c r="J316" s="7" t="n">
        <f aca="false">DATE(YEAR(B316),MONTH(B316),1)</f>
        <v>46204</v>
      </c>
      <c r="K316" s="6" t="n">
        <f aca="false">F316*G316</f>
        <v>333.45</v>
      </c>
      <c r="L316" s="6" t="n">
        <f aca="false">K316*(1-INDEX(Settings!$B$5:$B$9,MATCH(E316,Settings!$A$5:$A$9,0)))</f>
        <v>206.739</v>
      </c>
      <c r="M316" s="6" t="n">
        <f aca="false">K316-L316</f>
        <v>126.711</v>
      </c>
    </row>
    <row r="317" customFormat="false" ht="15" hidden="false" customHeight="false" outlineLevel="0" collapsed="false">
      <c r="A317" s="2" t="s">
        <v>354</v>
      </c>
      <c r="B317" s="5" t="n">
        <v>46209</v>
      </c>
      <c r="C317" s="2" t="s">
        <v>36</v>
      </c>
      <c r="D317" s="2" t="s">
        <v>37</v>
      </c>
      <c r="E317" s="2" t="s">
        <v>39</v>
      </c>
      <c r="F317" s="2" t="n">
        <v>16</v>
      </c>
      <c r="G317" s="6" t="n">
        <v>49.46</v>
      </c>
      <c r="H317" s="2" t="s">
        <v>26</v>
      </c>
      <c r="I317" s="2" t="n">
        <v>8</v>
      </c>
      <c r="J317" s="7" t="n">
        <f aca="false">DATE(YEAR(B317),MONTH(B317),1)</f>
        <v>46204</v>
      </c>
      <c r="K317" s="6" t="n">
        <f aca="false">F317*G317</f>
        <v>791.36</v>
      </c>
      <c r="L317" s="6" t="n">
        <f aca="false">K317*(1-INDEX(Settings!$B$5:$B$9,MATCH(E317,Settings!$A$5:$A$9,0)))</f>
        <v>577.6928</v>
      </c>
      <c r="M317" s="6" t="n">
        <f aca="false">K317-L317</f>
        <v>213.6672</v>
      </c>
    </row>
    <row r="318" customFormat="false" ht="15" hidden="false" customHeight="false" outlineLevel="0" collapsed="false">
      <c r="A318" s="2" t="s">
        <v>355</v>
      </c>
      <c r="B318" s="5" t="n">
        <v>46210</v>
      </c>
      <c r="C318" s="2" t="s">
        <v>41</v>
      </c>
      <c r="D318" s="2" t="s">
        <v>42</v>
      </c>
      <c r="E318" s="2" t="s">
        <v>39</v>
      </c>
      <c r="F318" s="2" t="n">
        <v>36</v>
      </c>
      <c r="G318" s="6" t="n">
        <v>15.39</v>
      </c>
      <c r="H318" s="2" t="s">
        <v>26</v>
      </c>
      <c r="I318" s="2" t="n">
        <v>33</v>
      </c>
      <c r="J318" s="7" t="n">
        <f aca="false">DATE(YEAR(B318),MONTH(B318),1)</f>
        <v>46204</v>
      </c>
      <c r="K318" s="6" t="n">
        <f aca="false">F318*G318</f>
        <v>554.04</v>
      </c>
      <c r="L318" s="6" t="n">
        <f aca="false">K318*(1-INDEX(Settings!$B$5:$B$9,MATCH(E318,Settings!$A$5:$A$9,0)))</f>
        <v>404.4492</v>
      </c>
      <c r="M318" s="6" t="n">
        <f aca="false">K318-L318</f>
        <v>149.5908</v>
      </c>
    </row>
    <row r="319" customFormat="false" ht="15" hidden="false" customHeight="false" outlineLevel="0" collapsed="false">
      <c r="A319" s="2" t="s">
        <v>356</v>
      </c>
      <c r="B319" s="5" t="n">
        <v>46211</v>
      </c>
      <c r="C319" s="2" t="s">
        <v>36</v>
      </c>
      <c r="D319" s="2" t="s">
        <v>37</v>
      </c>
      <c r="E319" s="2" t="s">
        <v>34</v>
      </c>
      <c r="F319" s="2" t="n">
        <v>56</v>
      </c>
      <c r="G319" s="6" t="n">
        <v>17.68</v>
      </c>
      <c r="H319" s="2" t="s">
        <v>71</v>
      </c>
      <c r="I319" s="2"/>
      <c r="J319" s="7" t="n">
        <f aca="false">DATE(YEAR(B319),MONTH(B319),1)</f>
        <v>46204</v>
      </c>
      <c r="K319" s="6" t="n">
        <f aca="false">F319*G319</f>
        <v>990.08</v>
      </c>
      <c r="L319" s="6" t="n">
        <f aca="false">K319*(1-INDEX(Settings!$B$5:$B$9,MATCH(E319,Settings!$A$5:$A$9,0)))</f>
        <v>613.8496</v>
      </c>
      <c r="M319" s="6" t="n">
        <f aca="false">K319-L319</f>
        <v>376.2304</v>
      </c>
    </row>
    <row r="320" customFormat="false" ht="15" hidden="false" customHeight="false" outlineLevel="0" collapsed="false">
      <c r="A320" s="2" t="s">
        <v>357</v>
      </c>
      <c r="B320" s="5" t="n">
        <v>46213</v>
      </c>
      <c r="C320" s="2" t="s">
        <v>23</v>
      </c>
      <c r="D320" s="2" t="s">
        <v>61</v>
      </c>
      <c r="E320" s="2" t="s">
        <v>25</v>
      </c>
      <c r="F320" s="2" t="n">
        <v>35</v>
      </c>
      <c r="G320" s="6" t="n">
        <v>2.24</v>
      </c>
      <c r="H320" s="2" t="s">
        <v>26</v>
      </c>
      <c r="I320" s="2" t="n">
        <v>71</v>
      </c>
      <c r="J320" s="7" t="n">
        <f aca="false">DATE(YEAR(B320),MONTH(B320),1)</f>
        <v>46204</v>
      </c>
      <c r="K320" s="6" t="n">
        <f aca="false">F320*G320</f>
        <v>78.4</v>
      </c>
      <c r="L320" s="6" t="n">
        <f aca="false">K320*(1-INDEX(Settings!$B$5:$B$9,MATCH(E320,Settings!$A$5:$A$9,0)))</f>
        <v>61.152</v>
      </c>
      <c r="M320" s="6" t="n">
        <f aca="false">K320-L320</f>
        <v>17.248</v>
      </c>
    </row>
    <row r="321" customFormat="false" ht="15" hidden="false" customHeight="false" outlineLevel="0" collapsed="false">
      <c r="A321" s="2" t="s">
        <v>358</v>
      </c>
      <c r="B321" s="5" t="n">
        <v>46214</v>
      </c>
      <c r="C321" s="2" t="s">
        <v>23</v>
      </c>
      <c r="D321" s="2" t="s">
        <v>24</v>
      </c>
      <c r="E321" s="2" t="s">
        <v>32</v>
      </c>
      <c r="F321" s="2" t="n">
        <v>8</v>
      </c>
      <c r="G321" s="6" t="n">
        <v>21.88</v>
      </c>
      <c r="H321" s="2" t="s">
        <v>26</v>
      </c>
      <c r="I321" s="2" t="n">
        <v>27</v>
      </c>
      <c r="J321" s="7" t="n">
        <f aca="false">DATE(YEAR(B321),MONTH(B321),1)</f>
        <v>46204</v>
      </c>
      <c r="K321" s="6" t="n">
        <f aca="false">F321*G321</f>
        <v>175.04</v>
      </c>
      <c r="L321" s="6" t="n">
        <f aca="false">K321*(1-INDEX(Settings!$B$5:$B$9,MATCH(E321,Settings!$A$5:$A$9,0)))</f>
        <v>120.7776</v>
      </c>
      <c r="M321" s="6" t="n">
        <f aca="false">K321-L321</f>
        <v>54.2624</v>
      </c>
    </row>
    <row r="322" customFormat="false" ht="15" hidden="false" customHeight="false" outlineLevel="0" collapsed="false">
      <c r="A322" s="2" t="s">
        <v>359</v>
      </c>
      <c r="B322" s="5" t="n">
        <v>46214</v>
      </c>
      <c r="C322" s="2" t="s">
        <v>36</v>
      </c>
      <c r="D322" s="2" t="s">
        <v>37</v>
      </c>
      <c r="E322" s="2" t="s">
        <v>32</v>
      </c>
      <c r="F322" s="2" t="n">
        <v>29</v>
      </c>
      <c r="G322" s="6" t="n">
        <v>36.36</v>
      </c>
      <c r="H322" s="2" t="s">
        <v>26</v>
      </c>
      <c r="I322" s="2" t="n">
        <v>4</v>
      </c>
      <c r="J322" s="7" t="n">
        <f aca="false">DATE(YEAR(B322),MONTH(B322),1)</f>
        <v>46204</v>
      </c>
      <c r="K322" s="6" t="n">
        <f aca="false">F322*G322</f>
        <v>1054.44</v>
      </c>
      <c r="L322" s="6" t="n">
        <f aca="false">K322*(1-INDEX(Settings!$B$5:$B$9,MATCH(E322,Settings!$A$5:$A$9,0)))</f>
        <v>727.5636</v>
      </c>
      <c r="M322" s="6" t="n">
        <f aca="false">K322-L322</f>
        <v>326.8764</v>
      </c>
    </row>
    <row r="323" customFormat="false" ht="15" hidden="false" customHeight="false" outlineLevel="0" collapsed="false">
      <c r="A323" s="2" t="s">
        <v>360</v>
      </c>
      <c r="B323" s="5" t="n">
        <v>46214</v>
      </c>
      <c r="C323" s="2" t="s">
        <v>41</v>
      </c>
      <c r="D323" s="2" t="s">
        <v>42</v>
      </c>
      <c r="E323" s="2" t="s">
        <v>28</v>
      </c>
      <c r="F323" s="2" t="n">
        <v>202</v>
      </c>
      <c r="G323" s="6" t="n">
        <v>1.61</v>
      </c>
      <c r="H323" s="2" t="s">
        <v>26</v>
      </c>
      <c r="I323" s="2" t="n">
        <v>60</v>
      </c>
      <c r="J323" s="7" t="n">
        <f aca="false">DATE(YEAR(B323),MONTH(B323),1)</f>
        <v>46204</v>
      </c>
      <c r="K323" s="6" t="n">
        <f aca="false">F323*G323</f>
        <v>325.22</v>
      </c>
      <c r="L323" s="6" t="n">
        <f aca="false">K323*(1-INDEX(Settings!$B$5:$B$9,MATCH(E323,Settings!$A$5:$A$9,0)))</f>
        <v>188.6276</v>
      </c>
      <c r="M323" s="6" t="n">
        <f aca="false">K323-L323</f>
        <v>136.5924</v>
      </c>
    </row>
    <row r="324" customFormat="false" ht="15" hidden="false" customHeight="false" outlineLevel="0" collapsed="false">
      <c r="A324" s="2" t="s">
        <v>361</v>
      </c>
      <c r="B324" s="5" t="n">
        <v>46215</v>
      </c>
      <c r="C324" s="2" t="s">
        <v>36</v>
      </c>
      <c r="D324" s="2" t="s">
        <v>37</v>
      </c>
      <c r="E324" s="2" t="s">
        <v>28</v>
      </c>
      <c r="F324" s="2" t="n">
        <v>325</v>
      </c>
      <c r="G324" s="6" t="n">
        <v>1.24</v>
      </c>
      <c r="H324" s="2" t="s">
        <v>26</v>
      </c>
      <c r="I324" s="2" t="n">
        <v>36</v>
      </c>
      <c r="J324" s="7" t="n">
        <f aca="false">DATE(YEAR(B324),MONTH(B324),1)</f>
        <v>46204</v>
      </c>
      <c r="K324" s="6" t="n">
        <f aca="false">F324*G324</f>
        <v>403</v>
      </c>
      <c r="L324" s="6" t="n">
        <f aca="false">K324*(1-INDEX(Settings!$B$5:$B$9,MATCH(E324,Settings!$A$5:$A$9,0)))</f>
        <v>233.74</v>
      </c>
      <c r="M324" s="6" t="n">
        <f aca="false">K324-L324</f>
        <v>169.26</v>
      </c>
    </row>
    <row r="325" customFormat="false" ht="15" hidden="false" customHeight="false" outlineLevel="0" collapsed="false">
      <c r="A325" s="2" t="s">
        <v>362</v>
      </c>
      <c r="B325" s="5" t="n">
        <v>46215</v>
      </c>
      <c r="C325" s="2" t="s">
        <v>23</v>
      </c>
      <c r="D325" s="2" t="s">
        <v>24</v>
      </c>
      <c r="E325" s="2" t="s">
        <v>28</v>
      </c>
      <c r="F325" s="2" t="n">
        <v>36</v>
      </c>
      <c r="G325" s="6" t="n">
        <v>0.91</v>
      </c>
      <c r="H325" s="2" t="s">
        <v>26</v>
      </c>
      <c r="I325" s="2" t="n">
        <v>46</v>
      </c>
      <c r="J325" s="7" t="n">
        <f aca="false">DATE(YEAR(B325),MONTH(B325),1)</f>
        <v>46204</v>
      </c>
      <c r="K325" s="6" t="n">
        <f aca="false">F325*G325</f>
        <v>32.76</v>
      </c>
      <c r="L325" s="6" t="n">
        <f aca="false">K325*(1-INDEX(Settings!$B$5:$B$9,MATCH(E325,Settings!$A$5:$A$9,0)))</f>
        <v>19.0008</v>
      </c>
      <c r="M325" s="6" t="n">
        <f aca="false">K325-L325</f>
        <v>13.7592</v>
      </c>
    </row>
    <row r="326" customFormat="false" ht="15" hidden="false" customHeight="false" outlineLevel="0" collapsed="false">
      <c r="A326" s="2" t="s">
        <v>363</v>
      </c>
      <c r="B326" s="5" t="n">
        <v>46215</v>
      </c>
      <c r="C326" s="2" t="s">
        <v>41</v>
      </c>
      <c r="D326" s="2" t="s">
        <v>42</v>
      </c>
      <c r="E326" s="2" t="s">
        <v>34</v>
      </c>
      <c r="F326" s="2" t="n">
        <v>22</v>
      </c>
      <c r="G326" s="6" t="n">
        <v>38.56</v>
      </c>
      <c r="H326" s="2" t="s">
        <v>26</v>
      </c>
      <c r="I326" s="2" t="n">
        <v>31</v>
      </c>
      <c r="J326" s="7" t="n">
        <f aca="false">DATE(YEAR(B326),MONTH(B326),1)</f>
        <v>46204</v>
      </c>
      <c r="K326" s="6" t="n">
        <f aca="false">F326*G326</f>
        <v>848.32</v>
      </c>
      <c r="L326" s="6" t="n">
        <f aca="false">K326*(1-INDEX(Settings!$B$5:$B$9,MATCH(E326,Settings!$A$5:$A$9,0)))</f>
        <v>525.9584</v>
      </c>
      <c r="M326" s="6" t="n">
        <f aca="false">K326-L326</f>
        <v>322.3616</v>
      </c>
    </row>
    <row r="327" customFormat="false" ht="15" hidden="false" customHeight="false" outlineLevel="0" collapsed="false">
      <c r="A327" s="2" t="s">
        <v>364</v>
      </c>
      <c r="B327" s="5" t="n">
        <v>46216</v>
      </c>
      <c r="C327" s="2" t="s">
        <v>30</v>
      </c>
      <c r="D327" s="2" t="s">
        <v>31</v>
      </c>
      <c r="E327" s="2" t="s">
        <v>39</v>
      </c>
      <c r="F327" s="2" t="n">
        <v>52</v>
      </c>
      <c r="G327" s="6" t="n">
        <v>35.55</v>
      </c>
      <c r="H327" s="2" t="s">
        <v>26</v>
      </c>
      <c r="I327" s="2" t="n">
        <v>28</v>
      </c>
      <c r="J327" s="7" t="n">
        <f aca="false">DATE(YEAR(B327),MONTH(B327),1)</f>
        <v>46204</v>
      </c>
      <c r="K327" s="6" t="n">
        <f aca="false">F327*G327</f>
        <v>1848.6</v>
      </c>
      <c r="L327" s="6" t="n">
        <f aca="false">K327*(1-INDEX(Settings!$B$5:$B$9,MATCH(E327,Settings!$A$5:$A$9,0)))</f>
        <v>1349.478</v>
      </c>
      <c r="M327" s="6" t="n">
        <f aca="false">K327-L327</f>
        <v>499.122</v>
      </c>
    </row>
    <row r="328" customFormat="false" ht="15" hidden="false" customHeight="false" outlineLevel="0" collapsed="false">
      <c r="A328" s="2" t="s">
        <v>365</v>
      </c>
      <c r="B328" s="5" t="n">
        <v>46217</v>
      </c>
      <c r="C328" s="2" t="s">
        <v>36</v>
      </c>
      <c r="D328" s="2" t="s">
        <v>37</v>
      </c>
      <c r="E328" s="2" t="s">
        <v>39</v>
      </c>
      <c r="F328" s="2" t="n">
        <v>58</v>
      </c>
      <c r="G328" s="6" t="n">
        <v>40.01</v>
      </c>
      <c r="H328" s="2" t="s">
        <v>26</v>
      </c>
      <c r="I328" s="2" t="n">
        <v>16</v>
      </c>
      <c r="J328" s="7" t="n">
        <f aca="false">DATE(YEAR(B328),MONTH(B328),1)</f>
        <v>46204</v>
      </c>
      <c r="K328" s="6" t="n">
        <f aca="false">F328*G328</f>
        <v>2320.58</v>
      </c>
      <c r="L328" s="6" t="n">
        <f aca="false">K328*(1-INDEX(Settings!$B$5:$B$9,MATCH(E328,Settings!$A$5:$A$9,0)))</f>
        <v>1694.0234</v>
      </c>
      <c r="M328" s="6" t="n">
        <f aca="false">K328-L328</f>
        <v>626.5566</v>
      </c>
    </row>
    <row r="329" customFormat="false" ht="15" hidden="false" customHeight="false" outlineLevel="0" collapsed="false">
      <c r="A329" s="2" t="s">
        <v>366</v>
      </c>
      <c r="B329" s="5" t="n">
        <v>46219</v>
      </c>
      <c r="C329" s="2" t="s">
        <v>36</v>
      </c>
      <c r="D329" s="2" t="s">
        <v>37</v>
      </c>
      <c r="E329" s="2" t="s">
        <v>39</v>
      </c>
      <c r="F329" s="2" t="n">
        <v>18</v>
      </c>
      <c r="G329" s="6" t="n">
        <v>22.94</v>
      </c>
      <c r="H329" s="2" t="s">
        <v>26</v>
      </c>
      <c r="I329" s="2" t="n">
        <v>38</v>
      </c>
      <c r="J329" s="7" t="n">
        <f aca="false">DATE(YEAR(B329),MONTH(B329),1)</f>
        <v>46204</v>
      </c>
      <c r="K329" s="6" t="n">
        <f aca="false">F329*G329</f>
        <v>412.92</v>
      </c>
      <c r="L329" s="6" t="n">
        <f aca="false">K329*(1-INDEX(Settings!$B$5:$B$9,MATCH(E329,Settings!$A$5:$A$9,0)))</f>
        <v>301.4316</v>
      </c>
      <c r="M329" s="6" t="n">
        <f aca="false">K329-L329</f>
        <v>111.4884</v>
      </c>
    </row>
    <row r="330" customFormat="false" ht="15" hidden="false" customHeight="false" outlineLevel="0" collapsed="false">
      <c r="A330" s="2" t="s">
        <v>367</v>
      </c>
      <c r="B330" s="5" t="n">
        <v>46219</v>
      </c>
      <c r="C330" s="2" t="s">
        <v>30</v>
      </c>
      <c r="D330" s="2" t="s">
        <v>31</v>
      </c>
      <c r="E330" s="2" t="s">
        <v>25</v>
      </c>
      <c r="F330" s="2" t="n">
        <v>207</v>
      </c>
      <c r="G330" s="6" t="n">
        <v>1.89</v>
      </c>
      <c r="H330" s="2" t="s">
        <v>26</v>
      </c>
      <c r="I330" s="2" t="n">
        <v>9</v>
      </c>
      <c r="J330" s="7" t="n">
        <f aca="false">DATE(YEAR(B330),MONTH(B330),1)</f>
        <v>46204</v>
      </c>
      <c r="K330" s="6" t="n">
        <f aca="false">F330*G330</f>
        <v>391.23</v>
      </c>
      <c r="L330" s="6" t="n">
        <f aca="false">K330*(1-INDEX(Settings!$B$5:$B$9,MATCH(E330,Settings!$A$5:$A$9,0)))</f>
        <v>305.1594</v>
      </c>
      <c r="M330" s="6" t="n">
        <f aca="false">K330-L330</f>
        <v>86.0706</v>
      </c>
    </row>
    <row r="331" customFormat="false" ht="15" hidden="false" customHeight="false" outlineLevel="0" collapsed="false">
      <c r="A331" s="2" t="s">
        <v>368</v>
      </c>
      <c r="B331" s="5" t="n">
        <v>46219</v>
      </c>
      <c r="C331" s="2" t="s">
        <v>30</v>
      </c>
      <c r="D331" s="2" t="s">
        <v>31</v>
      </c>
      <c r="E331" s="2" t="s">
        <v>25</v>
      </c>
      <c r="F331" s="2" t="n">
        <v>314</v>
      </c>
      <c r="G331" s="6" t="n">
        <v>2.92</v>
      </c>
      <c r="H331" s="2" t="s">
        <v>26</v>
      </c>
      <c r="I331" s="2" t="n">
        <v>30</v>
      </c>
      <c r="J331" s="7" t="n">
        <f aca="false">DATE(YEAR(B331),MONTH(B331),1)</f>
        <v>46204</v>
      </c>
      <c r="K331" s="6" t="n">
        <f aca="false">F331*G331</f>
        <v>916.88</v>
      </c>
      <c r="L331" s="6" t="n">
        <f aca="false">K331*(1-INDEX(Settings!$B$5:$B$9,MATCH(E331,Settings!$A$5:$A$9,0)))</f>
        <v>715.1664</v>
      </c>
      <c r="M331" s="6" t="n">
        <f aca="false">K331-L331</f>
        <v>201.7136</v>
      </c>
    </row>
    <row r="332" customFormat="false" ht="15" hidden="false" customHeight="false" outlineLevel="0" collapsed="false">
      <c r="A332" s="2" t="s">
        <v>369</v>
      </c>
      <c r="B332" s="5" t="n">
        <v>46220</v>
      </c>
      <c r="C332" s="2" t="s">
        <v>36</v>
      </c>
      <c r="D332" s="2" t="s">
        <v>37</v>
      </c>
      <c r="E332" s="2" t="s">
        <v>25</v>
      </c>
      <c r="F332" s="2" t="n">
        <v>186</v>
      </c>
      <c r="G332" s="6" t="n">
        <v>2.75</v>
      </c>
      <c r="H332" s="2" t="s">
        <v>26</v>
      </c>
      <c r="I332" s="2" t="n">
        <v>69</v>
      </c>
      <c r="J332" s="7" t="n">
        <f aca="false">DATE(YEAR(B332),MONTH(B332),1)</f>
        <v>46204</v>
      </c>
      <c r="K332" s="6" t="n">
        <f aca="false">F332*G332</f>
        <v>511.5</v>
      </c>
      <c r="L332" s="6" t="n">
        <f aca="false">K332*(1-INDEX(Settings!$B$5:$B$9,MATCH(E332,Settings!$A$5:$A$9,0)))</f>
        <v>398.97</v>
      </c>
      <c r="M332" s="6" t="n">
        <f aca="false">K332-L332</f>
        <v>112.53</v>
      </c>
    </row>
    <row r="333" customFormat="false" ht="15" hidden="false" customHeight="false" outlineLevel="0" collapsed="false">
      <c r="A333" s="2" t="s">
        <v>370</v>
      </c>
      <c r="B333" s="5" t="n">
        <v>46220</v>
      </c>
      <c r="C333" s="2" t="s">
        <v>36</v>
      </c>
      <c r="D333" s="2" t="s">
        <v>37</v>
      </c>
      <c r="E333" s="2" t="s">
        <v>28</v>
      </c>
      <c r="F333" s="2" t="n">
        <v>109</v>
      </c>
      <c r="G333" s="6" t="n">
        <v>1.71</v>
      </c>
      <c r="H333" s="2" t="s">
        <v>26</v>
      </c>
      <c r="I333" s="2" t="n">
        <v>67</v>
      </c>
      <c r="J333" s="7" t="n">
        <f aca="false">DATE(YEAR(B333),MONTH(B333),1)</f>
        <v>46204</v>
      </c>
      <c r="K333" s="6" t="n">
        <f aca="false">F333*G333</f>
        <v>186.39</v>
      </c>
      <c r="L333" s="6" t="n">
        <f aca="false">K333*(1-INDEX(Settings!$B$5:$B$9,MATCH(E333,Settings!$A$5:$A$9,0)))</f>
        <v>108.1062</v>
      </c>
      <c r="M333" s="6" t="n">
        <f aca="false">K333-L333</f>
        <v>78.2838</v>
      </c>
    </row>
    <row r="334" customFormat="false" ht="15" hidden="false" customHeight="false" outlineLevel="0" collapsed="false">
      <c r="A334" s="2" t="s">
        <v>371</v>
      </c>
      <c r="B334" s="5" t="n">
        <v>46221</v>
      </c>
      <c r="C334" s="2" t="s">
        <v>41</v>
      </c>
      <c r="D334" s="2" t="s">
        <v>42</v>
      </c>
      <c r="E334" s="2" t="s">
        <v>32</v>
      </c>
      <c r="F334" s="2" t="n">
        <v>28</v>
      </c>
      <c r="G334" s="6" t="n">
        <v>78.76</v>
      </c>
      <c r="H334" s="2" t="s">
        <v>26</v>
      </c>
      <c r="I334" s="2" t="n">
        <v>53</v>
      </c>
      <c r="J334" s="7" t="n">
        <f aca="false">DATE(YEAR(B334),MONTH(B334),1)</f>
        <v>46204</v>
      </c>
      <c r="K334" s="6" t="n">
        <f aca="false">F334*G334</f>
        <v>2205.28</v>
      </c>
      <c r="L334" s="6" t="n">
        <f aca="false">K334*(1-INDEX(Settings!$B$5:$B$9,MATCH(E334,Settings!$A$5:$A$9,0)))</f>
        <v>1521.6432</v>
      </c>
      <c r="M334" s="6" t="n">
        <f aca="false">K334-L334</f>
        <v>683.6368</v>
      </c>
    </row>
    <row r="335" customFormat="false" ht="15" hidden="false" customHeight="false" outlineLevel="0" collapsed="false">
      <c r="A335" s="2" t="s">
        <v>372</v>
      </c>
      <c r="B335" s="5" t="n">
        <v>46221</v>
      </c>
      <c r="C335" s="2" t="s">
        <v>30</v>
      </c>
      <c r="D335" s="2" t="s">
        <v>31</v>
      </c>
      <c r="E335" s="2" t="s">
        <v>25</v>
      </c>
      <c r="F335" s="2" t="n">
        <v>5</v>
      </c>
      <c r="G335" s="6" t="n">
        <v>0.23</v>
      </c>
      <c r="H335" s="2" t="s">
        <v>26</v>
      </c>
      <c r="I335" s="2" t="n">
        <v>61</v>
      </c>
      <c r="J335" s="7" t="n">
        <f aca="false">DATE(YEAR(B335),MONTH(B335),1)</f>
        <v>46204</v>
      </c>
      <c r="K335" s="6" t="n">
        <f aca="false">F335*G335</f>
        <v>1.15</v>
      </c>
      <c r="L335" s="6" t="n">
        <f aca="false">K335*(1-INDEX(Settings!$B$5:$B$9,MATCH(E335,Settings!$A$5:$A$9,0)))</f>
        <v>0.897</v>
      </c>
      <c r="M335" s="6" t="n">
        <f aca="false">K335-L335</f>
        <v>0.253</v>
      </c>
    </row>
    <row r="336" customFormat="false" ht="15" hidden="false" customHeight="false" outlineLevel="0" collapsed="false">
      <c r="A336" s="2" t="s">
        <v>373</v>
      </c>
      <c r="B336" s="5" t="n">
        <v>46221</v>
      </c>
      <c r="C336" s="2" t="s">
        <v>41</v>
      </c>
      <c r="D336" s="2" t="s">
        <v>57</v>
      </c>
      <c r="E336" s="2" t="s">
        <v>32</v>
      </c>
      <c r="F336" s="2" t="n">
        <v>52</v>
      </c>
      <c r="G336" s="6" t="n">
        <v>45.01</v>
      </c>
      <c r="H336" s="2" t="s">
        <v>26</v>
      </c>
      <c r="I336" s="2" t="n">
        <v>4</v>
      </c>
      <c r="J336" s="7" t="n">
        <f aca="false">DATE(YEAR(B336),MONTH(B336),1)</f>
        <v>46204</v>
      </c>
      <c r="K336" s="6" t="n">
        <f aca="false">F336*G336</f>
        <v>2340.52</v>
      </c>
      <c r="L336" s="6" t="n">
        <f aca="false">K336*(1-INDEX(Settings!$B$5:$B$9,MATCH(E336,Settings!$A$5:$A$9,0)))</f>
        <v>1614.9588</v>
      </c>
      <c r="M336" s="6" t="n">
        <f aca="false">K336-L336</f>
        <v>725.5612</v>
      </c>
    </row>
    <row r="337" customFormat="false" ht="15" hidden="false" customHeight="false" outlineLevel="0" collapsed="false">
      <c r="A337" s="2" t="s">
        <v>374</v>
      </c>
      <c r="B337" s="5" t="n">
        <v>46222</v>
      </c>
      <c r="C337" s="2" t="s">
        <v>36</v>
      </c>
      <c r="D337" s="2" t="s">
        <v>37</v>
      </c>
      <c r="E337" s="2" t="s">
        <v>34</v>
      </c>
      <c r="F337" s="2" t="n">
        <v>51</v>
      </c>
      <c r="G337" s="6" t="n">
        <v>36.72</v>
      </c>
      <c r="H337" s="2" t="s">
        <v>26</v>
      </c>
      <c r="I337" s="2" t="n">
        <v>4</v>
      </c>
      <c r="J337" s="7" t="n">
        <f aca="false">DATE(YEAR(B337),MONTH(B337),1)</f>
        <v>46204</v>
      </c>
      <c r="K337" s="6" t="n">
        <f aca="false">F337*G337</f>
        <v>1872.72</v>
      </c>
      <c r="L337" s="6" t="n">
        <f aca="false">K337*(1-INDEX(Settings!$B$5:$B$9,MATCH(E337,Settings!$A$5:$A$9,0)))</f>
        <v>1161.0864</v>
      </c>
      <c r="M337" s="6" t="n">
        <f aca="false">K337-L337</f>
        <v>711.6336</v>
      </c>
    </row>
    <row r="338" customFormat="false" ht="15" hidden="false" customHeight="false" outlineLevel="0" collapsed="false">
      <c r="A338" s="2" t="s">
        <v>375</v>
      </c>
      <c r="B338" s="5" t="n">
        <v>46222</v>
      </c>
      <c r="C338" s="2" t="s">
        <v>41</v>
      </c>
      <c r="D338" s="2" t="s">
        <v>42</v>
      </c>
      <c r="E338" s="2" t="s">
        <v>34</v>
      </c>
      <c r="F338" s="2" t="n">
        <v>43</v>
      </c>
      <c r="G338" s="6" t="n">
        <v>6.72</v>
      </c>
      <c r="H338" s="2" t="s">
        <v>71</v>
      </c>
      <c r="I338" s="2"/>
      <c r="J338" s="7" t="n">
        <f aca="false">DATE(YEAR(B338),MONTH(B338),1)</f>
        <v>46204</v>
      </c>
      <c r="K338" s="6" t="n">
        <f aca="false">F338*G338</f>
        <v>288.96</v>
      </c>
      <c r="L338" s="6" t="n">
        <f aca="false">K338*(1-INDEX(Settings!$B$5:$B$9,MATCH(E338,Settings!$A$5:$A$9,0)))</f>
        <v>179.1552</v>
      </c>
      <c r="M338" s="6" t="n">
        <f aca="false">K338-L338</f>
        <v>109.8048</v>
      </c>
    </row>
    <row r="339" customFormat="false" ht="15" hidden="false" customHeight="false" outlineLevel="0" collapsed="false">
      <c r="A339" s="2" t="s">
        <v>376</v>
      </c>
      <c r="B339" s="5" t="n">
        <v>46223</v>
      </c>
      <c r="C339" s="2" t="s">
        <v>23</v>
      </c>
      <c r="D339" s="2" t="s">
        <v>24</v>
      </c>
      <c r="E339" s="2" t="s">
        <v>28</v>
      </c>
      <c r="F339" s="2" t="n">
        <v>134</v>
      </c>
      <c r="G339" s="6" t="n">
        <v>0.93</v>
      </c>
      <c r="H339" s="2" t="s">
        <v>26</v>
      </c>
      <c r="I339" s="2" t="n">
        <v>4</v>
      </c>
      <c r="J339" s="7" t="n">
        <f aca="false">DATE(YEAR(B339),MONTH(B339),1)</f>
        <v>46204</v>
      </c>
      <c r="K339" s="6" t="n">
        <f aca="false">F339*G339</f>
        <v>124.62</v>
      </c>
      <c r="L339" s="6" t="n">
        <f aca="false">K339*(1-INDEX(Settings!$B$5:$B$9,MATCH(E339,Settings!$A$5:$A$9,0)))</f>
        <v>72.2796</v>
      </c>
      <c r="M339" s="6" t="n">
        <f aca="false">K339-L339</f>
        <v>52.3404</v>
      </c>
    </row>
    <row r="340" customFormat="false" ht="15" hidden="false" customHeight="false" outlineLevel="0" collapsed="false">
      <c r="A340" s="2" t="s">
        <v>377</v>
      </c>
      <c r="B340" s="5" t="n">
        <v>46223</v>
      </c>
      <c r="C340" s="2" t="s">
        <v>23</v>
      </c>
      <c r="D340" s="2" t="s">
        <v>24</v>
      </c>
      <c r="E340" s="2" t="s">
        <v>39</v>
      </c>
      <c r="F340" s="2" t="n">
        <v>10</v>
      </c>
      <c r="G340" s="6" t="n">
        <v>39.88</v>
      </c>
      <c r="H340" s="2" t="s">
        <v>26</v>
      </c>
      <c r="I340" s="2" t="n">
        <v>72</v>
      </c>
      <c r="J340" s="7" t="n">
        <f aca="false">DATE(YEAR(B340),MONTH(B340),1)</f>
        <v>46204</v>
      </c>
      <c r="K340" s="6" t="n">
        <f aca="false">F340*G340</f>
        <v>398.8</v>
      </c>
      <c r="L340" s="6" t="n">
        <f aca="false">K340*(1-INDEX(Settings!$B$5:$B$9,MATCH(E340,Settings!$A$5:$A$9,0)))</f>
        <v>291.124</v>
      </c>
      <c r="M340" s="6" t="n">
        <f aca="false">K340-L340</f>
        <v>107.676</v>
      </c>
    </row>
    <row r="341" customFormat="false" ht="15" hidden="false" customHeight="false" outlineLevel="0" collapsed="false">
      <c r="A341" s="2" t="s">
        <v>378</v>
      </c>
      <c r="B341" s="5" t="n">
        <v>46223</v>
      </c>
      <c r="C341" s="2" t="s">
        <v>36</v>
      </c>
      <c r="D341" s="2" t="s">
        <v>37</v>
      </c>
      <c r="E341" s="2" t="s">
        <v>39</v>
      </c>
      <c r="F341" s="2" t="n">
        <v>26</v>
      </c>
      <c r="G341" s="6" t="n">
        <v>57.09</v>
      </c>
      <c r="H341" s="2" t="s">
        <v>26</v>
      </c>
      <c r="I341" s="2" t="n">
        <v>46</v>
      </c>
      <c r="J341" s="7" t="n">
        <f aca="false">DATE(YEAR(B341),MONTH(B341),1)</f>
        <v>46204</v>
      </c>
      <c r="K341" s="6" t="n">
        <f aca="false">F341*G341</f>
        <v>1484.34</v>
      </c>
      <c r="L341" s="6" t="n">
        <f aca="false">K341*(1-INDEX(Settings!$B$5:$B$9,MATCH(E341,Settings!$A$5:$A$9,0)))</f>
        <v>1083.5682</v>
      </c>
      <c r="M341" s="6" t="n">
        <f aca="false">K341-L341</f>
        <v>400.7718</v>
      </c>
    </row>
    <row r="342" customFormat="false" ht="15" hidden="false" customHeight="false" outlineLevel="0" collapsed="false">
      <c r="A342" s="2" t="s">
        <v>379</v>
      </c>
      <c r="B342" s="5" t="n">
        <v>46225</v>
      </c>
      <c r="C342" s="2" t="s">
        <v>30</v>
      </c>
      <c r="D342" s="2" t="s">
        <v>31</v>
      </c>
      <c r="E342" s="2" t="s">
        <v>34</v>
      </c>
      <c r="F342" s="2" t="n">
        <v>35</v>
      </c>
      <c r="G342" s="6" t="n">
        <v>35.63</v>
      </c>
      <c r="H342" s="2" t="s">
        <v>26</v>
      </c>
      <c r="I342" s="2" t="n">
        <v>11</v>
      </c>
      <c r="J342" s="7" t="n">
        <f aca="false">DATE(YEAR(B342),MONTH(B342),1)</f>
        <v>46204</v>
      </c>
      <c r="K342" s="6" t="n">
        <f aca="false">F342*G342</f>
        <v>1247.05</v>
      </c>
      <c r="L342" s="6" t="n">
        <f aca="false">K342*(1-INDEX(Settings!$B$5:$B$9,MATCH(E342,Settings!$A$5:$A$9,0)))</f>
        <v>773.171</v>
      </c>
      <c r="M342" s="6" t="n">
        <f aca="false">K342-L342</f>
        <v>473.879</v>
      </c>
    </row>
    <row r="343" customFormat="false" ht="15" hidden="false" customHeight="false" outlineLevel="0" collapsed="false">
      <c r="A343" s="2" t="s">
        <v>380</v>
      </c>
      <c r="B343" s="5" t="n">
        <v>46226</v>
      </c>
      <c r="C343" s="2" t="s">
        <v>36</v>
      </c>
      <c r="D343" s="2" t="s">
        <v>37</v>
      </c>
      <c r="E343" s="2" t="s">
        <v>32</v>
      </c>
      <c r="F343" s="2" t="n">
        <v>11</v>
      </c>
      <c r="G343" s="6" t="n">
        <v>72.39</v>
      </c>
      <c r="H343" s="2" t="s">
        <v>71</v>
      </c>
      <c r="I343" s="2"/>
      <c r="J343" s="7" t="n">
        <f aca="false">DATE(YEAR(B343),MONTH(B343),1)</f>
        <v>46204</v>
      </c>
      <c r="K343" s="6" t="n">
        <f aca="false">F343*G343</f>
        <v>796.29</v>
      </c>
      <c r="L343" s="6" t="n">
        <f aca="false">K343*(1-INDEX(Settings!$B$5:$B$9,MATCH(E343,Settings!$A$5:$A$9,0)))</f>
        <v>549.4401</v>
      </c>
      <c r="M343" s="6" t="n">
        <f aca="false">K343-L343</f>
        <v>246.8499</v>
      </c>
    </row>
    <row r="344" customFormat="false" ht="15" hidden="false" customHeight="false" outlineLevel="0" collapsed="false">
      <c r="A344" s="2" t="s">
        <v>381</v>
      </c>
      <c r="B344" s="5" t="n">
        <v>46226</v>
      </c>
      <c r="C344" s="2" t="s">
        <v>23</v>
      </c>
      <c r="D344" s="2" t="s">
        <v>61</v>
      </c>
      <c r="E344" s="2" t="s">
        <v>28</v>
      </c>
      <c r="F344" s="2" t="n">
        <v>105</v>
      </c>
      <c r="G344" s="6" t="n">
        <v>0.81</v>
      </c>
      <c r="H344" s="2" t="s">
        <v>26</v>
      </c>
      <c r="I344" s="2" t="n">
        <v>37</v>
      </c>
      <c r="J344" s="7" t="n">
        <f aca="false">DATE(YEAR(B344),MONTH(B344),1)</f>
        <v>46204</v>
      </c>
      <c r="K344" s="6" t="n">
        <f aca="false">F344*G344</f>
        <v>85.05</v>
      </c>
      <c r="L344" s="6" t="n">
        <f aca="false">K344*(1-INDEX(Settings!$B$5:$B$9,MATCH(E344,Settings!$A$5:$A$9,0)))</f>
        <v>49.329</v>
      </c>
      <c r="M344" s="6" t="n">
        <f aca="false">K344-L344</f>
        <v>35.721</v>
      </c>
    </row>
    <row r="345" customFormat="false" ht="15" hidden="false" customHeight="false" outlineLevel="0" collapsed="false">
      <c r="A345" s="2" t="s">
        <v>382</v>
      </c>
      <c r="B345" s="5" t="n">
        <v>46227</v>
      </c>
      <c r="C345" s="2" t="s">
        <v>23</v>
      </c>
      <c r="D345" s="2" t="s">
        <v>24</v>
      </c>
      <c r="E345" s="2" t="s">
        <v>28</v>
      </c>
      <c r="F345" s="2" t="n">
        <v>158</v>
      </c>
      <c r="G345" s="6" t="n">
        <v>0.97</v>
      </c>
      <c r="H345" s="2" t="s">
        <v>26</v>
      </c>
      <c r="I345" s="2" t="n">
        <v>70</v>
      </c>
      <c r="J345" s="7" t="n">
        <f aca="false">DATE(YEAR(B345),MONTH(B345),1)</f>
        <v>46204</v>
      </c>
      <c r="K345" s="6" t="n">
        <f aca="false">F345*G345</f>
        <v>153.26</v>
      </c>
      <c r="L345" s="6" t="n">
        <f aca="false">K345*(1-INDEX(Settings!$B$5:$B$9,MATCH(E345,Settings!$A$5:$A$9,0)))</f>
        <v>88.8908</v>
      </c>
      <c r="M345" s="6" t="n">
        <f aca="false">K345-L345</f>
        <v>64.3692</v>
      </c>
    </row>
    <row r="346" customFormat="false" ht="15" hidden="false" customHeight="false" outlineLevel="0" collapsed="false">
      <c r="A346" s="2" t="s">
        <v>383</v>
      </c>
      <c r="B346" s="5" t="n">
        <v>46227</v>
      </c>
      <c r="C346" s="2" t="s">
        <v>30</v>
      </c>
      <c r="D346" s="2" t="s">
        <v>31</v>
      </c>
      <c r="E346" s="2" t="s">
        <v>28</v>
      </c>
      <c r="F346" s="2" t="n">
        <v>28</v>
      </c>
      <c r="G346" s="6" t="n">
        <v>0.83</v>
      </c>
      <c r="H346" s="2" t="s">
        <v>71</v>
      </c>
      <c r="I346" s="2"/>
      <c r="J346" s="7" t="n">
        <f aca="false">DATE(YEAR(B346),MONTH(B346),1)</f>
        <v>46204</v>
      </c>
      <c r="K346" s="6" t="n">
        <f aca="false">F346*G346</f>
        <v>23.24</v>
      </c>
      <c r="L346" s="6" t="n">
        <f aca="false">K346*(1-INDEX(Settings!$B$5:$B$9,MATCH(E346,Settings!$A$5:$A$9,0)))</f>
        <v>13.4792</v>
      </c>
      <c r="M346" s="6" t="n">
        <f aca="false">K346-L346</f>
        <v>9.7608</v>
      </c>
    </row>
    <row r="347" customFormat="false" ht="15" hidden="false" customHeight="false" outlineLevel="0" collapsed="false">
      <c r="A347" s="2" t="s">
        <v>384</v>
      </c>
      <c r="B347" s="5" t="n">
        <v>46228</v>
      </c>
      <c r="C347" s="2" t="s">
        <v>23</v>
      </c>
      <c r="D347" s="2" t="s">
        <v>24</v>
      </c>
      <c r="E347" s="2" t="s">
        <v>25</v>
      </c>
      <c r="F347" s="2" t="n">
        <v>80</v>
      </c>
      <c r="G347" s="6" t="n">
        <v>3.36</v>
      </c>
      <c r="H347" s="2" t="s">
        <v>71</v>
      </c>
      <c r="I347" s="2"/>
      <c r="J347" s="7" t="n">
        <f aca="false">DATE(YEAR(B347),MONTH(B347),1)</f>
        <v>46204</v>
      </c>
      <c r="K347" s="6" t="n">
        <f aca="false">F347*G347</f>
        <v>268.8</v>
      </c>
      <c r="L347" s="6" t="n">
        <f aca="false">K347*(1-INDEX(Settings!$B$5:$B$9,MATCH(E347,Settings!$A$5:$A$9,0)))</f>
        <v>209.664</v>
      </c>
      <c r="M347" s="6" t="n">
        <f aca="false">K347-L347</f>
        <v>59.136</v>
      </c>
    </row>
    <row r="348" customFormat="false" ht="15" hidden="false" customHeight="false" outlineLevel="0" collapsed="false">
      <c r="A348" s="2" t="s">
        <v>385</v>
      </c>
      <c r="B348" s="5" t="n">
        <v>46228</v>
      </c>
      <c r="C348" s="2" t="s">
        <v>23</v>
      </c>
      <c r="D348" s="2" t="s">
        <v>61</v>
      </c>
      <c r="E348" s="2" t="s">
        <v>34</v>
      </c>
      <c r="F348" s="2" t="n">
        <v>39</v>
      </c>
      <c r="G348" s="6" t="n">
        <v>28.39</v>
      </c>
      <c r="H348" s="2" t="s">
        <v>26</v>
      </c>
      <c r="I348" s="2" t="n">
        <v>56</v>
      </c>
      <c r="J348" s="7" t="n">
        <f aca="false">DATE(YEAR(B348),MONTH(B348),1)</f>
        <v>46204</v>
      </c>
      <c r="K348" s="6" t="n">
        <f aca="false">F348*G348</f>
        <v>1107.21</v>
      </c>
      <c r="L348" s="6" t="n">
        <f aca="false">K348*(1-INDEX(Settings!$B$5:$B$9,MATCH(E348,Settings!$A$5:$A$9,0)))</f>
        <v>686.4702</v>
      </c>
      <c r="M348" s="6" t="n">
        <f aca="false">K348-L348</f>
        <v>420.7398</v>
      </c>
    </row>
    <row r="349" customFormat="false" ht="15" hidden="false" customHeight="false" outlineLevel="0" collapsed="false">
      <c r="A349" s="2" t="s">
        <v>386</v>
      </c>
      <c r="B349" s="5" t="n">
        <v>46229</v>
      </c>
      <c r="C349" s="2" t="s">
        <v>30</v>
      </c>
      <c r="D349" s="2" t="s">
        <v>31</v>
      </c>
      <c r="E349" s="2" t="s">
        <v>32</v>
      </c>
      <c r="F349" s="2" t="n">
        <v>23</v>
      </c>
      <c r="G349" s="6" t="n">
        <v>42.53</v>
      </c>
      <c r="H349" s="2" t="s">
        <v>26</v>
      </c>
      <c r="I349" s="2" t="n">
        <v>5</v>
      </c>
      <c r="J349" s="7" t="n">
        <f aca="false">DATE(YEAR(B349),MONTH(B349),1)</f>
        <v>46204</v>
      </c>
      <c r="K349" s="6" t="n">
        <f aca="false">F349*G349</f>
        <v>978.19</v>
      </c>
      <c r="L349" s="6" t="n">
        <f aca="false">K349*(1-INDEX(Settings!$B$5:$B$9,MATCH(E349,Settings!$A$5:$A$9,0)))</f>
        <v>674.9511</v>
      </c>
      <c r="M349" s="6" t="n">
        <f aca="false">K349-L349</f>
        <v>303.2389</v>
      </c>
    </row>
    <row r="350" customFormat="false" ht="15" hidden="false" customHeight="false" outlineLevel="0" collapsed="false">
      <c r="A350" s="2" t="s">
        <v>387</v>
      </c>
      <c r="B350" s="5" t="n">
        <v>46229</v>
      </c>
      <c r="C350" s="2" t="s">
        <v>36</v>
      </c>
      <c r="D350" s="2" t="s">
        <v>37</v>
      </c>
      <c r="E350" s="2" t="s">
        <v>39</v>
      </c>
      <c r="F350" s="2" t="n">
        <v>26</v>
      </c>
      <c r="G350" s="6" t="n">
        <v>31.99</v>
      </c>
      <c r="H350" s="2" t="s">
        <v>26</v>
      </c>
      <c r="I350" s="2" t="n">
        <v>26</v>
      </c>
      <c r="J350" s="7" t="n">
        <f aca="false">DATE(YEAR(B350),MONTH(B350),1)</f>
        <v>46204</v>
      </c>
      <c r="K350" s="6" t="n">
        <f aca="false">F350*G350</f>
        <v>831.74</v>
      </c>
      <c r="L350" s="6" t="n">
        <f aca="false">K350*(1-INDEX(Settings!$B$5:$B$9,MATCH(E350,Settings!$A$5:$A$9,0)))</f>
        <v>607.1702</v>
      </c>
      <c r="M350" s="6" t="n">
        <f aca="false">K350-L350</f>
        <v>224.5698</v>
      </c>
    </row>
    <row r="351" customFormat="false" ht="15" hidden="false" customHeight="false" outlineLevel="0" collapsed="false">
      <c r="A351" s="2" t="s">
        <v>388</v>
      </c>
      <c r="B351" s="5" t="n">
        <v>46230</v>
      </c>
      <c r="C351" s="2" t="s">
        <v>30</v>
      </c>
      <c r="D351" s="2" t="s">
        <v>31</v>
      </c>
      <c r="E351" s="2" t="s">
        <v>32</v>
      </c>
      <c r="F351" s="2" t="n">
        <v>1</v>
      </c>
      <c r="G351" s="6" t="n">
        <v>23.45</v>
      </c>
      <c r="H351" s="2" t="s">
        <v>26</v>
      </c>
      <c r="I351" s="2" t="n">
        <v>35</v>
      </c>
      <c r="J351" s="7" t="n">
        <f aca="false">DATE(YEAR(B351),MONTH(B351),1)</f>
        <v>46204</v>
      </c>
      <c r="K351" s="6" t="n">
        <f aca="false">F351*G351</f>
        <v>23.45</v>
      </c>
      <c r="L351" s="6" t="n">
        <f aca="false">K351*(1-INDEX(Settings!$B$5:$B$9,MATCH(E351,Settings!$A$5:$A$9,0)))</f>
        <v>16.1805</v>
      </c>
      <c r="M351" s="6" t="n">
        <f aca="false">K351-L351</f>
        <v>7.2695</v>
      </c>
    </row>
    <row r="352" customFormat="false" ht="15" hidden="false" customHeight="false" outlineLevel="0" collapsed="false">
      <c r="A352" s="2" t="s">
        <v>389</v>
      </c>
      <c r="B352" s="5" t="n">
        <v>46230</v>
      </c>
      <c r="C352" s="2" t="s">
        <v>41</v>
      </c>
      <c r="D352" s="2" t="s">
        <v>42</v>
      </c>
      <c r="E352" s="2" t="s">
        <v>39</v>
      </c>
      <c r="F352" s="2" t="n">
        <v>36</v>
      </c>
      <c r="G352" s="6" t="n">
        <v>41.46</v>
      </c>
      <c r="H352" s="2" t="s">
        <v>26</v>
      </c>
      <c r="I352" s="2" t="n">
        <v>23</v>
      </c>
      <c r="J352" s="7" t="n">
        <f aca="false">DATE(YEAR(B352),MONTH(B352),1)</f>
        <v>46204</v>
      </c>
      <c r="K352" s="6" t="n">
        <f aca="false">F352*G352</f>
        <v>1492.56</v>
      </c>
      <c r="L352" s="6" t="n">
        <f aca="false">K352*(1-INDEX(Settings!$B$5:$B$9,MATCH(E352,Settings!$A$5:$A$9,0)))</f>
        <v>1089.5688</v>
      </c>
      <c r="M352" s="6" t="n">
        <f aca="false">K352-L352</f>
        <v>402.9912</v>
      </c>
    </row>
    <row r="353" customFormat="false" ht="15" hidden="false" customHeight="false" outlineLevel="0" collapsed="false">
      <c r="A353" s="2" t="s">
        <v>390</v>
      </c>
      <c r="B353" s="5" t="n">
        <v>46230</v>
      </c>
      <c r="C353" s="2" t="s">
        <v>41</v>
      </c>
      <c r="D353" s="2" t="s">
        <v>57</v>
      </c>
      <c r="E353" s="2" t="s">
        <v>32</v>
      </c>
      <c r="F353" s="2" t="n">
        <v>10</v>
      </c>
      <c r="G353" s="6" t="n">
        <v>69.5</v>
      </c>
      <c r="H353" s="2" t="s">
        <v>26</v>
      </c>
      <c r="I353" s="2" t="n">
        <v>53</v>
      </c>
      <c r="J353" s="7" t="n">
        <f aca="false">DATE(YEAR(B353),MONTH(B353),1)</f>
        <v>46204</v>
      </c>
      <c r="K353" s="6" t="n">
        <f aca="false">F353*G353</f>
        <v>695</v>
      </c>
      <c r="L353" s="6" t="n">
        <f aca="false">K353*(1-INDEX(Settings!$B$5:$B$9,MATCH(E353,Settings!$A$5:$A$9,0)))</f>
        <v>479.55</v>
      </c>
      <c r="M353" s="6" t="n">
        <f aca="false">K353-L353</f>
        <v>215.45</v>
      </c>
    </row>
    <row r="354" customFormat="false" ht="15" hidden="false" customHeight="false" outlineLevel="0" collapsed="false">
      <c r="A354" s="2" t="s">
        <v>391</v>
      </c>
      <c r="B354" s="5" t="n">
        <v>46230</v>
      </c>
      <c r="C354" s="2" t="s">
        <v>36</v>
      </c>
      <c r="D354" s="2" t="s">
        <v>37</v>
      </c>
      <c r="E354" s="2" t="s">
        <v>25</v>
      </c>
      <c r="F354" s="2" t="n">
        <v>159</v>
      </c>
      <c r="G354" s="6" t="n">
        <v>3.27</v>
      </c>
      <c r="H354" s="2" t="s">
        <v>26</v>
      </c>
      <c r="I354" s="2" t="n">
        <v>21</v>
      </c>
      <c r="J354" s="7" t="n">
        <f aca="false">DATE(YEAR(B354),MONTH(B354),1)</f>
        <v>46204</v>
      </c>
      <c r="K354" s="6" t="n">
        <f aca="false">F354*G354</f>
        <v>519.93</v>
      </c>
      <c r="L354" s="6" t="n">
        <f aca="false">K354*(1-INDEX(Settings!$B$5:$B$9,MATCH(E354,Settings!$A$5:$A$9,0)))</f>
        <v>405.5454</v>
      </c>
      <c r="M354" s="6" t="n">
        <f aca="false">K354-L354</f>
        <v>114.3846</v>
      </c>
    </row>
    <row r="355" customFormat="false" ht="15" hidden="false" customHeight="false" outlineLevel="0" collapsed="false">
      <c r="A355" s="2" t="s">
        <v>392</v>
      </c>
      <c r="B355" s="5" t="n">
        <v>46231</v>
      </c>
      <c r="C355" s="2" t="s">
        <v>36</v>
      </c>
      <c r="D355" s="2" t="s">
        <v>37</v>
      </c>
      <c r="E355" s="2" t="s">
        <v>34</v>
      </c>
      <c r="F355" s="2" t="n">
        <v>16</v>
      </c>
      <c r="G355" s="6" t="n">
        <v>19.1</v>
      </c>
      <c r="H355" s="2" t="s">
        <v>26</v>
      </c>
      <c r="I355" s="2" t="n">
        <v>27</v>
      </c>
      <c r="J355" s="7" t="n">
        <f aca="false">DATE(YEAR(B355),MONTH(B355),1)</f>
        <v>46204</v>
      </c>
      <c r="K355" s="6" t="n">
        <f aca="false">F355*G355</f>
        <v>305.6</v>
      </c>
      <c r="L355" s="6" t="n">
        <f aca="false">K355*(1-INDEX(Settings!$B$5:$B$9,MATCH(E355,Settings!$A$5:$A$9,0)))</f>
        <v>189.472</v>
      </c>
      <c r="M355" s="6" t="n">
        <f aca="false">K355-L355</f>
        <v>116.128</v>
      </c>
    </row>
    <row r="356" customFormat="false" ht="15" hidden="false" customHeight="false" outlineLevel="0" collapsed="false">
      <c r="A356" s="2" t="s">
        <v>393</v>
      </c>
      <c r="B356" s="5" t="n">
        <v>46232</v>
      </c>
      <c r="C356" s="2" t="s">
        <v>41</v>
      </c>
      <c r="D356" s="2" t="s">
        <v>42</v>
      </c>
      <c r="E356" s="2" t="s">
        <v>39</v>
      </c>
      <c r="F356" s="2" t="n">
        <v>7</v>
      </c>
      <c r="G356" s="6" t="n">
        <v>24.43</v>
      </c>
      <c r="H356" s="2" t="s">
        <v>26</v>
      </c>
      <c r="I356" s="2" t="n">
        <v>69</v>
      </c>
      <c r="J356" s="7" t="n">
        <f aca="false">DATE(YEAR(B356),MONTH(B356),1)</f>
        <v>46204</v>
      </c>
      <c r="K356" s="6" t="n">
        <f aca="false">F356*G356</f>
        <v>171.01</v>
      </c>
      <c r="L356" s="6" t="n">
        <f aca="false">K356*(1-INDEX(Settings!$B$5:$B$9,MATCH(E356,Settings!$A$5:$A$9,0)))</f>
        <v>124.8373</v>
      </c>
      <c r="M356" s="6" t="n">
        <f aca="false">K356-L356</f>
        <v>46.1727</v>
      </c>
    </row>
    <row r="357" customFormat="false" ht="15" hidden="false" customHeight="false" outlineLevel="0" collapsed="false">
      <c r="A357" s="2" t="s">
        <v>394</v>
      </c>
      <c r="B357" s="5" t="n">
        <v>46232</v>
      </c>
      <c r="C357" s="2" t="s">
        <v>41</v>
      </c>
      <c r="D357" s="2" t="s">
        <v>42</v>
      </c>
      <c r="E357" s="2" t="s">
        <v>28</v>
      </c>
      <c r="F357" s="2" t="n">
        <v>82</v>
      </c>
      <c r="G357" s="6" t="n">
        <v>0.93</v>
      </c>
      <c r="H357" s="2" t="s">
        <v>26</v>
      </c>
      <c r="I357" s="2" t="n">
        <v>74</v>
      </c>
      <c r="J357" s="7" t="n">
        <f aca="false">DATE(YEAR(B357),MONTH(B357),1)</f>
        <v>46204</v>
      </c>
      <c r="K357" s="6" t="n">
        <f aca="false">F357*G357</f>
        <v>76.26</v>
      </c>
      <c r="L357" s="6" t="n">
        <f aca="false">K357*(1-INDEX(Settings!$B$5:$B$9,MATCH(E357,Settings!$A$5:$A$9,0)))</f>
        <v>44.2308</v>
      </c>
      <c r="M357" s="6" t="n">
        <f aca="false">K357-L357</f>
        <v>32.0292</v>
      </c>
    </row>
    <row r="358" customFormat="false" ht="15" hidden="false" customHeight="false" outlineLevel="0" collapsed="false">
      <c r="A358" s="2" t="s">
        <v>395</v>
      </c>
      <c r="B358" s="5" t="n">
        <v>46233</v>
      </c>
      <c r="C358" s="2" t="s">
        <v>41</v>
      </c>
      <c r="D358" s="2" t="s">
        <v>57</v>
      </c>
      <c r="E358" s="2" t="s">
        <v>28</v>
      </c>
      <c r="F358" s="2" t="n">
        <v>143</v>
      </c>
      <c r="G358" s="6" t="n">
        <v>1.29</v>
      </c>
      <c r="H358" s="2" t="s">
        <v>26</v>
      </c>
      <c r="I358" s="2" t="n">
        <v>24</v>
      </c>
      <c r="J358" s="7" t="n">
        <f aca="false">DATE(YEAR(B358),MONTH(B358),1)</f>
        <v>46204</v>
      </c>
      <c r="K358" s="6" t="n">
        <f aca="false">F358*G358</f>
        <v>184.47</v>
      </c>
      <c r="L358" s="6" t="n">
        <f aca="false">K358*(1-INDEX(Settings!$B$5:$B$9,MATCH(E358,Settings!$A$5:$A$9,0)))</f>
        <v>106.9926</v>
      </c>
      <c r="M358" s="6" t="n">
        <f aca="false">K358-L358</f>
        <v>77.4774</v>
      </c>
    </row>
    <row r="359" customFormat="false" ht="15" hidden="false" customHeight="false" outlineLevel="0" collapsed="false">
      <c r="A359" s="2" t="s">
        <v>396</v>
      </c>
      <c r="B359" s="5" t="n">
        <v>46234</v>
      </c>
      <c r="C359" s="2" t="s">
        <v>23</v>
      </c>
      <c r="D359" s="2" t="s">
        <v>24</v>
      </c>
      <c r="E359" s="2" t="s">
        <v>25</v>
      </c>
      <c r="F359" s="2" t="n">
        <v>55</v>
      </c>
      <c r="G359" s="6" t="n">
        <v>1.34</v>
      </c>
      <c r="H359" s="2" t="s">
        <v>26</v>
      </c>
      <c r="I359" s="2" t="n">
        <v>71</v>
      </c>
      <c r="J359" s="7" t="n">
        <f aca="false">DATE(YEAR(B359),MONTH(B359),1)</f>
        <v>46204</v>
      </c>
      <c r="K359" s="6" t="n">
        <f aca="false">F359*G359</f>
        <v>73.7</v>
      </c>
      <c r="L359" s="6" t="n">
        <f aca="false">K359*(1-INDEX(Settings!$B$5:$B$9,MATCH(E359,Settings!$A$5:$A$9,0)))</f>
        <v>57.486</v>
      </c>
      <c r="M359" s="6" t="n">
        <f aca="false">K359-L359</f>
        <v>16.214</v>
      </c>
    </row>
    <row r="360" customFormat="false" ht="15" hidden="false" customHeight="false" outlineLevel="0" collapsed="false">
      <c r="A360" s="2" t="s">
        <v>397</v>
      </c>
      <c r="B360" s="5" t="n">
        <v>46234</v>
      </c>
      <c r="C360" s="2" t="s">
        <v>23</v>
      </c>
      <c r="D360" s="2" t="s">
        <v>61</v>
      </c>
      <c r="E360" s="2" t="s">
        <v>39</v>
      </c>
      <c r="F360" s="2" t="n">
        <v>50</v>
      </c>
      <c r="G360" s="6" t="n">
        <v>34.8</v>
      </c>
      <c r="H360" s="2" t="s">
        <v>26</v>
      </c>
      <c r="I360" s="2" t="n">
        <v>53</v>
      </c>
      <c r="J360" s="7" t="n">
        <f aca="false">DATE(YEAR(B360),MONTH(B360),1)</f>
        <v>46204</v>
      </c>
      <c r="K360" s="6" t="n">
        <f aca="false">F360*G360</f>
        <v>1740</v>
      </c>
      <c r="L360" s="6" t="n">
        <f aca="false">K360*(1-INDEX(Settings!$B$5:$B$9,MATCH(E360,Settings!$A$5:$A$9,0)))</f>
        <v>1270.2</v>
      </c>
      <c r="M360" s="6" t="n">
        <f aca="false">K360-L360</f>
        <v>469.8</v>
      </c>
    </row>
    <row r="361" customFormat="false" ht="15" hidden="false" customHeight="false" outlineLevel="0" collapsed="false">
      <c r="A361" s="2" t="s">
        <v>398</v>
      </c>
      <c r="B361" s="5" t="n">
        <v>46234</v>
      </c>
      <c r="C361" s="2" t="s">
        <v>41</v>
      </c>
      <c r="D361" s="2" t="s">
        <v>57</v>
      </c>
      <c r="E361" s="2" t="s">
        <v>25</v>
      </c>
      <c r="F361" s="2" t="n">
        <v>313</v>
      </c>
      <c r="G361" s="6" t="n">
        <v>0.55</v>
      </c>
      <c r="H361" s="2" t="s">
        <v>26</v>
      </c>
      <c r="I361" s="2" t="n">
        <v>8</v>
      </c>
      <c r="J361" s="7" t="n">
        <f aca="false">DATE(YEAR(B361),MONTH(B361),1)</f>
        <v>46204</v>
      </c>
      <c r="K361" s="6" t="n">
        <f aca="false">F361*G361</f>
        <v>172.15</v>
      </c>
      <c r="L361" s="6" t="n">
        <f aca="false">K361*(1-INDEX(Settings!$B$5:$B$9,MATCH(E361,Settings!$A$5:$A$9,0)))</f>
        <v>134.277</v>
      </c>
      <c r="M361" s="6" t="n">
        <f aca="false">K361-L361</f>
        <v>37.873</v>
      </c>
    </row>
    <row r="362" customFormat="false" ht="15" hidden="false" customHeight="false" outlineLevel="0" collapsed="false">
      <c r="A362" s="2" t="s">
        <v>399</v>
      </c>
      <c r="B362" s="5" t="n">
        <v>46235</v>
      </c>
      <c r="C362" s="2" t="s">
        <v>36</v>
      </c>
      <c r="D362" s="2" t="s">
        <v>37</v>
      </c>
      <c r="E362" s="2" t="s">
        <v>34</v>
      </c>
      <c r="F362" s="2" t="n">
        <v>42</v>
      </c>
      <c r="G362" s="6" t="n">
        <v>12.7</v>
      </c>
      <c r="H362" s="2" t="s">
        <v>26</v>
      </c>
      <c r="I362" s="2" t="n">
        <v>29</v>
      </c>
      <c r="J362" s="7" t="n">
        <f aca="false">DATE(YEAR(B362),MONTH(B362),1)</f>
        <v>46235</v>
      </c>
      <c r="K362" s="6" t="n">
        <f aca="false">F362*G362</f>
        <v>533.4</v>
      </c>
      <c r="L362" s="6" t="n">
        <f aca="false">K362*(1-INDEX(Settings!$B$5:$B$9,MATCH(E362,Settings!$A$5:$A$9,0)))</f>
        <v>330.708</v>
      </c>
      <c r="M362" s="6" t="n">
        <f aca="false">K362-L362</f>
        <v>202.692</v>
      </c>
    </row>
    <row r="363" customFormat="false" ht="15" hidden="false" customHeight="false" outlineLevel="0" collapsed="false">
      <c r="A363" s="2" t="s">
        <v>400</v>
      </c>
      <c r="B363" s="5" t="n">
        <v>46235</v>
      </c>
      <c r="C363" s="2" t="s">
        <v>30</v>
      </c>
      <c r="D363" s="2" t="s">
        <v>31</v>
      </c>
      <c r="E363" s="2" t="s">
        <v>34</v>
      </c>
      <c r="F363" s="2" t="n">
        <v>47</v>
      </c>
      <c r="G363" s="6" t="n">
        <v>28.55</v>
      </c>
      <c r="H363" s="2" t="s">
        <v>26</v>
      </c>
      <c r="I363" s="2" t="n">
        <v>24</v>
      </c>
      <c r="J363" s="7" t="n">
        <f aca="false">DATE(YEAR(B363),MONTH(B363),1)</f>
        <v>46235</v>
      </c>
      <c r="K363" s="6" t="n">
        <f aca="false">F363*G363</f>
        <v>1341.85</v>
      </c>
      <c r="L363" s="6" t="n">
        <f aca="false">K363*(1-INDEX(Settings!$B$5:$B$9,MATCH(E363,Settings!$A$5:$A$9,0)))</f>
        <v>831.947</v>
      </c>
      <c r="M363" s="6" t="n">
        <f aca="false">K363-L363</f>
        <v>509.903</v>
      </c>
    </row>
    <row r="364" customFormat="false" ht="15" hidden="false" customHeight="false" outlineLevel="0" collapsed="false">
      <c r="A364" s="2" t="s">
        <v>401</v>
      </c>
      <c r="B364" s="5" t="n">
        <v>46236</v>
      </c>
      <c r="C364" s="2" t="s">
        <v>36</v>
      </c>
      <c r="D364" s="2" t="s">
        <v>37</v>
      </c>
      <c r="E364" s="2" t="s">
        <v>25</v>
      </c>
      <c r="F364" s="2" t="n">
        <v>345</v>
      </c>
      <c r="G364" s="6" t="n">
        <v>2.71</v>
      </c>
      <c r="H364" s="2" t="s">
        <v>26</v>
      </c>
      <c r="I364" s="2" t="n">
        <v>40</v>
      </c>
      <c r="J364" s="7" t="n">
        <f aca="false">DATE(YEAR(B364),MONTH(B364),1)</f>
        <v>46235</v>
      </c>
      <c r="K364" s="6" t="n">
        <f aca="false">F364*G364</f>
        <v>934.95</v>
      </c>
      <c r="L364" s="6" t="n">
        <f aca="false">K364*(1-INDEX(Settings!$B$5:$B$9,MATCH(E364,Settings!$A$5:$A$9,0)))</f>
        <v>729.261</v>
      </c>
      <c r="M364" s="6" t="n">
        <f aca="false">K364-L364</f>
        <v>205.689</v>
      </c>
    </row>
    <row r="365" customFormat="false" ht="15" hidden="false" customHeight="false" outlineLevel="0" collapsed="false">
      <c r="A365" s="2" t="s">
        <v>402</v>
      </c>
      <c r="B365" s="5" t="n">
        <v>46236</v>
      </c>
      <c r="C365" s="2" t="s">
        <v>36</v>
      </c>
      <c r="D365" s="2" t="s">
        <v>37</v>
      </c>
      <c r="E365" s="2" t="s">
        <v>34</v>
      </c>
      <c r="F365" s="2" t="n">
        <v>34</v>
      </c>
      <c r="G365" s="6" t="n">
        <v>9.06</v>
      </c>
      <c r="H365" s="2" t="s">
        <v>71</v>
      </c>
      <c r="I365" s="2"/>
      <c r="J365" s="7" t="n">
        <f aca="false">DATE(YEAR(B365),MONTH(B365),1)</f>
        <v>46235</v>
      </c>
      <c r="K365" s="6" t="n">
        <f aca="false">F365*G365</f>
        <v>308.04</v>
      </c>
      <c r="L365" s="6" t="n">
        <f aca="false">K365*(1-INDEX(Settings!$B$5:$B$9,MATCH(E365,Settings!$A$5:$A$9,0)))</f>
        <v>190.9848</v>
      </c>
      <c r="M365" s="6" t="n">
        <f aca="false">K365-L365</f>
        <v>117.0552</v>
      </c>
    </row>
    <row r="366" customFormat="false" ht="15" hidden="false" customHeight="false" outlineLevel="0" collapsed="false">
      <c r="A366" s="2" t="s">
        <v>403</v>
      </c>
      <c r="B366" s="5" t="n">
        <v>46237</v>
      </c>
      <c r="C366" s="2" t="s">
        <v>41</v>
      </c>
      <c r="D366" s="2" t="s">
        <v>42</v>
      </c>
      <c r="E366" s="2" t="s">
        <v>32</v>
      </c>
      <c r="F366" s="2" t="n">
        <v>17</v>
      </c>
      <c r="G366" s="6" t="n">
        <v>83.41</v>
      </c>
      <c r="H366" s="2" t="s">
        <v>26</v>
      </c>
      <c r="I366" s="2" t="n">
        <v>5</v>
      </c>
      <c r="J366" s="7" t="n">
        <f aca="false">DATE(YEAR(B366),MONTH(B366),1)</f>
        <v>46235</v>
      </c>
      <c r="K366" s="6" t="n">
        <f aca="false">F366*G366</f>
        <v>1417.97</v>
      </c>
      <c r="L366" s="6" t="n">
        <f aca="false">K366*(1-INDEX(Settings!$B$5:$B$9,MATCH(E366,Settings!$A$5:$A$9,0)))</f>
        <v>978.3993</v>
      </c>
      <c r="M366" s="6" t="n">
        <f aca="false">K366-L366</f>
        <v>439.5707</v>
      </c>
    </row>
    <row r="367" customFormat="false" ht="15" hidden="false" customHeight="false" outlineLevel="0" collapsed="false">
      <c r="A367" s="2" t="s">
        <v>404</v>
      </c>
      <c r="B367" s="5" t="n">
        <v>46238</v>
      </c>
      <c r="C367" s="2" t="s">
        <v>41</v>
      </c>
      <c r="D367" s="2" t="s">
        <v>57</v>
      </c>
      <c r="E367" s="2" t="s">
        <v>25</v>
      </c>
      <c r="F367" s="2" t="n">
        <v>266</v>
      </c>
      <c r="G367" s="6" t="n">
        <v>0.26</v>
      </c>
      <c r="H367" s="2" t="s">
        <v>26</v>
      </c>
      <c r="I367" s="2" t="n">
        <v>26</v>
      </c>
      <c r="J367" s="7" t="n">
        <f aca="false">DATE(YEAR(B367),MONTH(B367),1)</f>
        <v>46235</v>
      </c>
      <c r="K367" s="6" t="n">
        <f aca="false">F367*G367</f>
        <v>69.16</v>
      </c>
      <c r="L367" s="6" t="n">
        <f aca="false">K367*(1-INDEX(Settings!$B$5:$B$9,MATCH(E367,Settings!$A$5:$A$9,0)))</f>
        <v>53.9448</v>
      </c>
      <c r="M367" s="6" t="n">
        <f aca="false">K367-L367</f>
        <v>15.2152</v>
      </c>
    </row>
    <row r="368" customFormat="false" ht="15" hidden="false" customHeight="false" outlineLevel="0" collapsed="false">
      <c r="A368" s="2" t="s">
        <v>405</v>
      </c>
      <c r="B368" s="5" t="n">
        <v>46238</v>
      </c>
      <c r="C368" s="2" t="s">
        <v>30</v>
      </c>
      <c r="D368" s="2" t="s">
        <v>31</v>
      </c>
      <c r="E368" s="2" t="s">
        <v>32</v>
      </c>
      <c r="F368" s="2" t="n">
        <v>1</v>
      </c>
      <c r="G368" s="6" t="n">
        <v>79.37</v>
      </c>
      <c r="H368" s="2" t="s">
        <v>26</v>
      </c>
      <c r="I368" s="2" t="n">
        <v>67</v>
      </c>
      <c r="J368" s="7" t="n">
        <f aca="false">DATE(YEAR(B368),MONTH(B368),1)</f>
        <v>46235</v>
      </c>
      <c r="K368" s="6" t="n">
        <f aca="false">F368*G368</f>
        <v>79.37</v>
      </c>
      <c r="L368" s="6" t="n">
        <f aca="false">K368*(1-INDEX(Settings!$B$5:$B$9,MATCH(E368,Settings!$A$5:$A$9,0)))</f>
        <v>54.7653</v>
      </c>
      <c r="M368" s="6" t="n">
        <f aca="false">K368-L368</f>
        <v>24.6047</v>
      </c>
    </row>
    <row r="369" customFormat="false" ht="15" hidden="false" customHeight="false" outlineLevel="0" collapsed="false">
      <c r="A369" s="2" t="s">
        <v>406</v>
      </c>
      <c r="B369" s="5" t="n">
        <v>46238</v>
      </c>
      <c r="C369" s="2" t="s">
        <v>23</v>
      </c>
      <c r="D369" s="2" t="s">
        <v>61</v>
      </c>
      <c r="E369" s="2" t="s">
        <v>34</v>
      </c>
      <c r="F369" s="2" t="n">
        <v>56</v>
      </c>
      <c r="G369" s="6" t="n">
        <v>33.97</v>
      </c>
      <c r="H369" s="2" t="s">
        <v>26</v>
      </c>
      <c r="I369" s="2" t="n">
        <v>74</v>
      </c>
      <c r="J369" s="7" t="n">
        <f aca="false">DATE(YEAR(B369),MONTH(B369),1)</f>
        <v>46235</v>
      </c>
      <c r="K369" s="6" t="n">
        <f aca="false">F369*G369</f>
        <v>1902.32</v>
      </c>
      <c r="L369" s="6" t="n">
        <f aca="false">K369*(1-INDEX(Settings!$B$5:$B$9,MATCH(E369,Settings!$A$5:$A$9,0)))</f>
        <v>1179.4384</v>
      </c>
      <c r="M369" s="6" t="n">
        <f aca="false">K369-L369</f>
        <v>722.8816</v>
      </c>
    </row>
    <row r="370" customFormat="false" ht="15" hidden="false" customHeight="false" outlineLevel="0" collapsed="false">
      <c r="A370" s="2" t="s">
        <v>407</v>
      </c>
      <c r="B370" s="5" t="n">
        <v>46240</v>
      </c>
      <c r="C370" s="2" t="s">
        <v>23</v>
      </c>
      <c r="D370" s="2" t="s">
        <v>61</v>
      </c>
      <c r="E370" s="2" t="s">
        <v>32</v>
      </c>
      <c r="F370" s="2" t="n">
        <v>41</v>
      </c>
      <c r="G370" s="6" t="n">
        <v>66.31</v>
      </c>
      <c r="H370" s="2" t="s">
        <v>71</v>
      </c>
      <c r="I370" s="2"/>
      <c r="J370" s="7" t="n">
        <f aca="false">DATE(YEAR(B370),MONTH(B370),1)</f>
        <v>46235</v>
      </c>
      <c r="K370" s="6" t="n">
        <f aca="false">F370*G370</f>
        <v>2718.71</v>
      </c>
      <c r="L370" s="6" t="n">
        <f aca="false">K370*(1-INDEX(Settings!$B$5:$B$9,MATCH(E370,Settings!$A$5:$A$9,0)))</f>
        <v>1875.9099</v>
      </c>
      <c r="M370" s="6" t="n">
        <f aca="false">K370-L370</f>
        <v>842.8001</v>
      </c>
    </row>
    <row r="371" customFormat="false" ht="15" hidden="false" customHeight="false" outlineLevel="0" collapsed="false">
      <c r="A371" s="2" t="s">
        <v>408</v>
      </c>
      <c r="B371" s="5" t="n">
        <v>46240</v>
      </c>
      <c r="C371" s="2" t="s">
        <v>36</v>
      </c>
      <c r="D371" s="2" t="s">
        <v>37</v>
      </c>
      <c r="E371" s="2" t="s">
        <v>25</v>
      </c>
      <c r="F371" s="2" t="n">
        <v>383</v>
      </c>
      <c r="G371" s="6" t="n">
        <v>2.47</v>
      </c>
      <c r="H371" s="2" t="s">
        <v>26</v>
      </c>
      <c r="I371" s="2" t="n">
        <v>60</v>
      </c>
      <c r="J371" s="7" t="n">
        <f aca="false">DATE(YEAR(B371),MONTH(B371),1)</f>
        <v>46235</v>
      </c>
      <c r="K371" s="6" t="n">
        <f aca="false">F371*G371</f>
        <v>946.01</v>
      </c>
      <c r="L371" s="6" t="n">
        <f aca="false">K371*(1-INDEX(Settings!$B$5:$B$9,MATCH(E371,Settings!$A$5:$A$9,0)))</f>
        <v>737.8878</v>
      </c>
      <c r="M371" s="6" t="n">
        <f aca="false">K371-L371</f>
        <v>208.1222</v>
      </c>
    </row>
    <row r="372" customFormat="false" ht="15" hidden="false" customHeight="false" outlineLevel="0" collapsed="false">
      <c r="A372" s="2" t="s">
        <v>409</v>
      </c>
      <c r="B372" s="5" t="n">
        <v>46240</v>
      </c>
      <c r="C372" s="2" t="s">
        <v>36</v>
      </c>
      <c r="D372" s="2" t="s">
        <v>37</v>
      </c>
      <c r="E372" s="2" t="s">
        <v>34</v>
      </c>
      <c r="F372" s="2" t="n">
        <v>37</v>
      </c>
      <c r="G372" s="6" t="n">
        <v>36.28</v>
      </c>
      <c r="H372" s="2" t="s">
        <v>26</v>
      </c>
      <c r="I372" s="2" t="n">
        <v>30</v>
      </c>
      <c r="J372" s="7" t="n">
        <f aca="false">DATE(YEAR(B372),MONTH(B372),1)</f>
        <v>46235</v>
      </c>
      <c r="K372" s="6" t="n">
        <f aca="false">F372*G372</f>
        <v>1342.36</v>
      </c>
      <c r="L372" s="6" t="n">
        <f aca="false">K372*(1-INDEX(Settings!$B$5:$B$9,MATCH(E372,Settings!$A$5:$A$9,0)))</f>
        <v>832.2632</v>
      </c>
      <c r="M372" s="6" t="n">
        <f aca="false">K372-L372</f>
        <v>510.0968</v>
      </c>
    </row>
    <row r="373" customFormat="false" ht="15" hidden="false" customHeight="false" outlineLevel="0" collapsed="false">
      <c r="A373" s="2" t="s">
        <v>410</v>
      </c>
      <c r="B373" s="5" t="n">
        <v>46241</v>
      </c>
      <c r="C373" s="2" t="s">
        <v>30</v>
      </c>
      <c r="D373" s="2" t="s">
        <v>31</v>
      </c>
      <c r="E373" s="2" t="s">
        <v>25</v>
      </c>
      <c r="F373" s="2" t="n">
        <v>237</v>
      </c>
      <c r="G373" s="6" t="n">
        <v>1.39</v>
      </c>
      <c r="H373" s="2" t="s">
        <v>26</v>
      </c>
      <c r="I373" s="2" t="n">
        <v>26</v>
      </c>
      <c r="J373" s="7" t="n">
        <f aca="false">DATE(YEAR(B373),MONTH(B373),1)</f>
        <v>46235</v>
      </c>
      <c r="K373" s="6" t="n">
        <f aca="false">F373*G373</f>
        <v>329.43</v>
      </c>
      <c r="L373" s="6" t="n">
        <f aca="false">K373*(1-INDEX(Settings!$B$5:$B$9,MATCH(E373,Settings!$A$5:$A$9,0)))</f>
        <v>256.9554</v>
      </c>
      <c r="M373" s="6" t="n">
        <f aca="false">K373-L373</f>
        <v>72.4746</v>
      </c>
    </row>
    <row r="374" customFormat="false" ht="15" hidden="false" customHeight="false" outlineLevel="0" collapsed="false">
      <c r="A374" s="2" t="s">
        <v>411</v>
      </c>
      <c r="B374" s="5" t="n">
        <v>46241</v>
      </c>
      <c r="C374" s="2" t="s">
        <v>41</v>
      </c>
      <c r="D374" s="2" t="s">
        <v>57</v>
      </c>
      <c r="E374" s="2" t="s">
        <v>32</v>
      </c>
      <c r="F374" s="2" t="n">
        <v>6</v>
      </c>
      <c r="G374" s="6" t="n">
        <v>31.45</v>
      </c>
      <c r="H374" s="2" t="s">
        <v>26</v>
      </c>
      <c r="I374" s="2" t="n">
        <v>43</v>
      </c>
      <c r="J374" s="7" t="n">
        <f aca="false">DATE(YEAR(B374),MONTH(B374),1)</f>
        <v>46235</v>
      </c>
      <c r="K374" s="6" t="n">
        <f aca="false">F374*G374</f>
        <v>188.7</v>
      </c>
      <c r="L374" s="6" t="n">
        <f aca="false">K374*(1-INDEX(Settings!$B$5:$B$9,MATCH(E374,Settings!$A$5:$A$9,0)))</f>
        <v>130.203</v>
      </c>
      <c r="M374" s="6" t="n">
        <f aca="false">K374-L374</f>
        <v>58.497</v>
      </c>
    </row>
    <row r="375" customFormat="false" ht="15" hidden="false" customHeight="false" outlineLevel="0" collapsed="false">
      <c r="A375" s="2" t="s">
        <v>412</v>
      </c>
      <c r="B375" s="5" t="n">
        <v>46242</v>
      </c>
      <c r="C375" s="2" t="s">
        <v>23</v>
      </c>
      <c r="D375" s="2" t="s">
        <v>24</v>
      </c>
      <c r="E375" s="2" t="s">
        <v>25</v>
      </c>
      <c r="F375" s="2" t="n">
        <v>286</v>
      </c>
      <c r="G375" s="6" t="n">
        <v>0.87</v>
      </c>
      <c r="H375" s="2" t="s">
        <v>26</v>
      </c>
      <c r="I375" s="2" t="n">
        <v>55</v>
      </c>
      <c r="J375" s="7" t="n">
        <f aca="false">DATE(YEAR(B375),MONTH(B375),1)</f>
        <v>46235</v>
      </c>
      <c r="K375" s="6" t="n">
        <f aca="false">F375*G375</f>
        <v>248.82</v>
      </c>
      <c r="L375" s="6" t="n">
        <f aca="false">K375*(1-INDEX(Settings!$B$5:$B$9,MATCH(E375,Settings!$A$5:$A$9,0)))</f>
        <v>194.0796</v>
      </c>
      <c r="M375" s="6" t="n">
        <f aca="false">K375-L375</f>
        <v>54.7404</v>
      </c>
    </row>
    <row r="376" customFormat="false" ht="15" hidden="false" customHeight="false" outlineLevel="0" collapsed="false">
      <c r="A376" s="2" t="s">
        <v>413</v>
      </c>
      <c r="B376" s="5" t="n">
        <v>46242</v>
      </c>
      <c r="C376" s="2" t="s">
        <v>23</v>
      </c>
      <c r="D376" s="2" t="s">
        <v>24</v>
      </c>
      <c r="E376" s="2" t="s">
        <v>32</v>
      </c>
      <c r="F376" s="2" t="n">
        <v>20</v>
      </c>
      <c r="G376" s="6" t="n">
        <v>83.79</v>
      </c>
      <c r="H376" s="2" t="s">
        <v>26</v>
      </c>
      <c r="I376" s="2" t="n">
        <v>44</v>
      </c>
      <c r="J376" s="7" t="n">
        <f aca="false">DATE(YEAR(B376),MONTH(B376),1)</f>
        <v>46235</v>
      </c>
      <c r="K376" s="6" t="n">
        <f aca="false">F376*G376</f>
        <v>1675.8</v>
      </c>
      <c r="L376" s="6" t="n">
        <f aca="false">K376*(1-INDEX(Settings!$B$5:$B$9,MATCH(E376,Settings!$A$5:$A$9,0)))</f>
        <v>1156.302</v>
      </c>
      <c r="M376" s="6" t="n">
        <f aca="false">K376-L376</f>
        <v>519.498</v>
      </c>
    </row>
    <row r="377" customFormat="false" ht="15" hidden="false" customHeight="false" outlineLevel="0" collapsed="false">
      <c r="A377" s="2" t="s">
        <v>414</v>
      </c>
      <c r="B377" s="5" t="n">
        <v>46243</v>
      </c>
      <c r="C377" s="2" t="s">
        <v>41</v>
      </c>
      <c r="D377" s="2" t="s">
        <v>57</v>
      </c>
      <c r="E377" s="2" t="s">
        <v>28</v>
      </c>
      <c r="F377" s="2" t="n">
        <v>345</v>
      </c>
      <c r="G377" s="6" t="n">
        <v>1.61</v>
      </c>
      <c r="H377" s="2" t="s">
        <v>71</v>
      </c>
      <c r="I377" s="2"/>
      <c r="J377" s="7" t="n">
        <f aca="false">DATE(YEAR(B377),MONTH(B377),1)</f>
        <v>46235</v>
      </c>
      <c r="K377" s="6" t="n">
        <f aca="false">F377*G377</f>
        <v>555.45</v>
      </c>
      <c r="L377" s="6" t="n">
        <f aca="false">K377*(1-INDEX(Settings!$B$5:$B$9,MATCH(E377,Settings!$A$5:$A$9,0)))</f>
        <v>322.161</v>
      </c>
      <c r="M377" s="6" t="n">
        <f aca="false">K377-L377</f>
        <v>233.289</v>
      </c>
    </row>
    <row r="378" customFormat="false" ht="15" hidden="false" customHeight="false" outlineLevel="0" collapsed="false">
      <c r="A378" s="2" t="s">
        <v>415</v>
      </c>
      <c r="B378" s="5" t="n">
        <v>46244</v>
      </c>
      <c r="C378" s="2" t="s">
        <v>30</v>
      </c>
      <c r="D378" s="2" t="s">
        <v>31</v>
      </c>
      <c r="E378" s="2" t="s">
        <v>32</v>
      </c>
      <c r="F378" s="2" t="n">
        <v>7</v>
      </c>
      <c r="G378" s="6" t="n">
        <v>48.04</v>
      </c>
      <c r="H378" s="2" t="s">
        <v>26</v>
      </c>
      <c r="I378" s="2" t="n">
        <v>23</v>
      </c>
      <c r="J378" s="7" t="n">
        <f aca="false">DATE(YEAR(B378),MONTH(B378),1)</f>
        <v>46235</v>
      </c>
      <c r="K378" s="6" t="n">
        <f aca="false">F378*G378</f>
        <v>336.28</v>
      </c>
      <c r="L378" s="6" t="n">
        <f aca="false">K378*(1-INDEX(Settings!$B$5:$B$9,MATCH(E378,Settings!$A$5:$A$9,0)))</f>
        <v>232.0332</v>
      </c>
      <c r="M378" s="6" t="n">
        <f aca="false">K378-L378</f>
        <v>104.2468</v>
      </c>
    </row>
    <row r="379" customFormat="false" ht="15" hidden="false" customHeight="false" outlineLevel="0" collapsed="false">
      <c r="A379" s="2" t="s">
        <v>416</v>
      </c>
      <c r="B379" s="5" t="n">
        <v>46247</v>
      </c>
      <c r="C379" s="2" t="s">
        <v>30</v>
      </c>
      <c r="D379" s="2" t="s">
        <v>31</v>
      </c>
      <c r="E379" s="2" t="s">
        <v>32</v>
      </c>
      <c r="F379" s="2" t="n">
        <v>22</v>
      </c>
      <c r="G379" s="6" t="n">
        <v>53.58</v>
      </c>
      <c r="H379" s="2" t="s">
        <v>71</v>
      </c>
      <c r="I379" s="2"/>
      <c r="J379" s="7" t="n">
        <f aca="false">DATE(YEAR(B379),MONTH(B379),1)</f>
        <v>46235</v>
      </c>
      <c r="K379" s="6" t="n">
        <f aca="false">F379*G379</f>
        <v>1178.76</v>
      </c>
      <c r="L379" s="6" t="n">
        <f aca="false">K379*(1-INDEX(Settings!$B$5:$B$9,MATCH(E379,Settings!$A$5:$A$9,0)))</f>
        <v>813.3444</v>
      </c>
      <c r="M379" s="6" t="n">
        <f aca="false">K379-L379</f>
        <v>365.4156</v>
      </c>
    </row>
    <row r="380" customFormat="false" ht="15" hidden="false" customHeight="false" outlineLevel="0" collapsed="false">
      <c r="A380" s="2" t="s">
        <v>417</v>
      </c>
      <c r="B380" s="5" t="n">
        <v>46247</v>
      </c>
      <c r="C380" s="2" t="s">
        <v>23</v>
      </c>
      <c r="D380" s="2" t="s">
        <v>24</v>
      </c>
      <c r="E380" s="2" t="s">
        <v>28</v>
      </c>
      <c r="F380" s="2" t="n">
        <v>108</v>
      </c>
      <c r="G380" s="6" t="n">
        <v>0.75</v>
      </c>
      <c r="H380" s="2" t="s">
        <v>71</v>
      </c>
      <c r="I380" s="2"/>
      <c r="J380" s="7" t="n">
        <f aca="false">DATE(YEAR(B380),MONTH(B380),1)</f>
        <v>46235</v>
      </c>
      <c r="K380" s="6" t="n">
        <f aca="false">F380*G380</f>
        <v>81</v>
      </c>
      <c r="L380" s="6" t="n">
        <f aca="false">K380*(1-INDEX(Settings!$B$5:$B$9,MATCH(E380,Settings!$A$5:$A$9,0)))</f>
        <v>46.98</v>
      </c>
      <c r="M380" s="6" t="n">
        <f aca="false">K380-L380</f>
        <v>34.02</v>
      </c>
    </row>
    <row r="381" customFormat="false" ht="15" hidden="false" customHeight="false" outlineLevel="0" collapsed="false">
      <c r="A381" s="2" t="s">
        <v>418</v>
      </c>
      <c r="B381" s="5" t="n">
        <v>46248</v>
      </c>
      <c r="C381" s="2" t="s">
        <v>23</v>
      </c>
      <c r="D381" s="2" t="s">
        <v>24</v>
      </c>
      <c r="E381" s="2" t="s">
        <v>39</v>
      </c>
      <c r="F381" s="2" t="n">
        <v>23</v>
      </c>
      <c r="G381" s="6" t="n">
        <v>45.18</v>
      </c>
      <c r="H381" s="2" t="s">
        <v>26</v>
      </c>
      <c r="I381" s="2" t="n">
        <v>31</v>
      </c>
      <c r="J381" s="7" t="n">
        <f aca="false">DATE(YEAR(B381),MONTH(B381),1)</f>
        <v>46235</v>
      </c>
      <c r="K381" s="6" t="n">
        <f aca="false">F381*G381</f>
        <v>1039.14</v>
      </c>
      <c r="L381" s="6" t="n">
        <f aca="false">K381*(1-INDEX(Settings!$B$5:$B$9,MATCH(E381,Settings!$A$5:$A$9,0)))</f>
        <v>758.5722</v>
      </c>
      <c r="M381" s="6" t="n">
        <f aca="false">K381-L381</f>
        <v>280.5678</v>
      </c>
    </row>
    <row r="382" customFormat="false" ht="15" hidden="false" customHeight="false" outlineLevel="0" collapsed="false">
      <c r="A382" s="2" t="s">
        <v>419</v>
      </c>
      <c r="B382" s="5" t="n">
        <v>46248</v>
      </c>
      <c r="C382" s="2" t="s">
        <v>41</v>
      </c>
      <c r="D382" s="2" t="s">
        <v>57</v>
      </c>
      <c r="E382" s="2" t="s">
        <v>25</v>
      </c>
      <c r="F382" s="2" t="n">
        <v>57</v>
      </c>
      <c r="G382" s="6" t="n">
        <v>1.72</v>
      </c>
      <c r="H382" s="2" t="s">
        <v>26</v>
      </c>
      <c r="I382" s="2" t="n">
        <v>72</v>
      </c>
      <c r="J382" s="7" t="n">
        <f aca="false">DATE(YEAR(B382),MONTH(B382),1)</f>
        <v>46235</v>
      </c>
      <c r="K382" s="6" t="n">
        <f aca="false">F382*G382</f>
        <v>98.04</v>
      </c>
      <c r="L382" s="6" t="n">
        <f aca="false">K382*(1-INDEX(Settings!$B$5:$B$9,MATCH(E382,Settings!$A$5:$A$9,0)))</f>
        <v>76.4712</v>
      </c>
      <c r="M382" s="6" t="n">
        <f aca="false">K382-L382</f>
        <v>21.5688</v>
      </c>
    </row>
    <row r="383" customFormat="false" ht="15" hidden="false" customHeight="false" outlineLevel="0" collapsed="false">
      <c r="A383" s="2" t="s">
        <v>420</v>
      </c>
      <c r="B383" s="5" t="n">
        <v>46248</v>
      </c>
      <c r="C383" s="2" t="s">
        <v>36</v>
      </c>
      <c r="D383" s="2" t="s">
        <v>37</v>
      </c>
      <c r="E383" s="2" t="s">
        <v>32</v>
      </c>
      <c r="F383" s="2" t="n">
        <v>33</v>
      </c>
      <c r="G383" s="6" t="n">
        <v>75.97</v>
      </c>
      <c r="H383" s="2" t="s">
        <v>26</v>
      </c>
      <c r="I383" s="2" t="n">
        <v>32</v>
      </c>
      <c r="J383" s="7" t="n">
        <f aca="false">DATE(YEAR(B383),MONTH(B383),1)</f>
        <v>46235</v>
      </c>
      <c r="K383" s="6" t="n">
        <f aca="false">F383*G383</f>
        <v>2507.01</v>
      </c>
      <c r="L383" s="6" t="n">
        <f aca="false">K383*(1-INDEX(Settings!$B$5:$B$9,MATCH(E383,Settings!$A$5:$A$9,0)))</f>
        <v>1729.8369</v>
      </c>
      <c r="M383" s="6" t="n">
        <f aca="false">K383-L383</f>
        <v>777.1731</v>
      </c>
    </row>
    <row r="384" customFormat="false" ht="15" hidden="false" customHeight="false" outlineLevel="0" collapsed="false">
      <c r="A384" s="2" t="s">
        <v>421</v>
      </c>
      <c r="B384" s="5" t="n">
        <v>46248</v>
      </c>
      <c r="C384" s="2" t="s">
        <v>36</v>
      </c>
      <c r="D384" s="2" t="s">
        <v>37</v>
      </c>
      <c r="E384" s="2" t="s">
        <v>28</v>
      </c>
      <c r="F384" s="2" t="n">
        <v>296</v>
      </c>
      <c r="G384" s="6" t="n">
        <v>1.47</v>
      </c>
      <c r="H384" s="2" t="s">
        <v>26</v>
      </c>
      <c r="I384" s="2" t="n">
        <v>63</v>
      </c>
      <c r="J384" s="7" t="n">
        <f aca="false">DATE(YEAR(B384),MONTH(B384),1)</f>
        <v>46235</v>
      </c>
      <c r="K384" s="6" t="n">
        <f aca="false">F384*G384</f>
        <v>435.12</v>
      </c>
      <c r="L384" s="6" t="n">
        <f aca="false">K384*(1-INDEX(Settings!$B$5:$B$9,MATCH(E384,Settings!$A$5:$A$9,0)))</f>
        <v>252.3696</v>
      </c>
      <c r="M384" s="6" t="n">
        <f aca="false">K384-L384</f>
        <v>182.7504</v>
      </c>
    </row>
    <row r="385" customFormat="false" ht="15" hidden="false" customHeight="false" outlineLevel="0" collapsed="false">
      <c r="A385" s="2" t="s">
        <v>422</v>
      </c>
      <c r="B385" s="5" t="n">
        <v>46249</v>
      </c>
      <c r="C385" s="2" t="s">
        <v>23</v>
      </c>
      <c r="D385" s="2" t="s">
        <v>61</v>
      </c>
      <c r="E385" s="2" t="s">
        <v>32</v>
      </c>
      <c r="F385" s="2" t="n">
        <v>6</v>
      </c>
      <c r="G385" s="6" t="n">
        <v>89</v>
      </c>
      <c r="H385" s="2" t="s">
        <v>26</v>
      </c>
      <c r="I385" s="2" t="n">
        <v>68</v>
      </c>
      <c r="J385" s="7" t="n">
        <f aca="false">DATE(YEAR(B385),MONTH(B385),1)</f>
        <v>46235</v>
      </c>
      <c r="K385" s="6" t="n">
        <f aca="false">F385*G385</f>
        <v>534</v>
      </c>
      <c r="L385" s="6" t="n">
        <f aca="false">K385*(1-INDEX(Settings!$B$5:$B$9,MATCH(E385,Settings!$A$5:$A$9,0)))</f>
        <v>368.46</v>
      </c>
      <c r="M385" s="6" t="n">
        <f aca="false">K385-L385</f>
        <v>165.54</v>
      </c>
    </row>
    <row r="386" customFormat="false" ht="15" hidden="false" customHeight="false" outlineLevel="0" collapsed="false">
      <c r="A386" s="2" t="s">
        <v>423</v>
      </c>
      <c r="B386" s="5" t="n">
        <v>46249</v>
      </c>
      <c r="C386" s="2" t="s">
        <v>23</v>
      </c>
      <c r="D386" s="2" t="s">
        <v>24</v>
      </c>
      <c r="E386" s="2" t="s">
        <v>32</v>
      </c>
      <c r="F386" s="2" t="n">
        <v>24</v>
      </c>
      <c r="G386" s="6" t="n">
        <v>51.51</v>
      </c>
      <c r="H386" s="2" t="s">
        <v>71</v>
      </c>
      <c r="I386" s="2"/>
      <c r="J386" s="7" t="n">
        <f aca="false">DATE(YEAR(B386),MONTH(B386),1)</f>
        <v>46235</v>
      </c>
      <c r="K386" s="6" t="n">
        <f aca="false">F386*G386</f>
        <v>1236.24</v>
      </c>
      <c r="L386" s="6" t="n">
        <f aca="false">K386*(1-INDEX(Settings!$B$5:$B$9,MATCH(E386,Settings!$A$5:$A$9,0)))</f>
        <v>853.0056</v>
      </c>
      <c r="M386" s="6" t="n">
        <f aca="false">K386-L386</f>
        <v>383.2344</v>
      </c>
    </row>
    <row r="387" customFormat="false" ht="15" hidden="false" customHeight="false" outlineLevel="0" collapsed="false">
      <c r="A387" s="2" t="s">
        <v>424</v>
      </c>
      <c r="B387" s="5" t="n">
        <v>46249</v>
      </c>
      <c r="C387" s="2" t="s">
        <v>36</v>
      </c>
      <c r="D387" s="2" t="s">
        <v>37</v>
      </c>
      <c r="E387" s="2" t="s">
        <v>32</v>
      </c>
      <c r="F387" s="2" t="n">
        <v>24</v>
      </c>
      <c r="G387" s="6" t="n">
        <v>45.17</v>
      </c>
      <c r="H387" s="2" t="s">
        <v>26</v>
      </c>
      <c r="I387" s="2" t="n">
        <v>51</v>
      </c>
      <c r="J387" s="7" t="n">
        <f aca="false">DATE(YEAR(B387),MONTH(B387),1)</f>
        <v>46235</v>
      </c>
      <c r="K387" s="6" t="n">
        <f aca="false">F387*G387</f>
        <v>1084.08</v>
      </c>
      <c r="L387" s="6" t="n">
        <f aca="false">K387*(1-INDEX(Settings!$B$5:$B$9,MATCH(E387,Settings!$A$5:$A$9,0)))</f>
        <v>748.0152</v>
      </c>
      <c r="M387" s="6" t="n">
        <f aca="false">K387-L387</f>
        <v>336.0648</v>
      </c>
    </row>
    <row r="388" customFormat="false" ht="15" hidden="false" customHeight="false" outlineLevel="0" collapsed="false">
      <c r="A388" s="2" t="s">
        <v>425</v>
      </c>
      <c r="B388" s="5" t="n">
        <v>46250</v>
      </c>
      <c r="C388" s="2" t="s">
        <v>23</v>
      </c>
      <c r="D388" s="2" t="s">
        <v>61</v>
      </c>
      <c r="E388" s="2" t="s">
        <v>34</v>
      </c>
      <c r="F388" s="2" t="n">
        <v>10</v>
      </c>
      <c r="G388" s="6" t="n">
        <v>22.56</v>
      </c>
      <c r="H388" s="2" t="s">
        <v>26</v>
      </c>
      <c r="I388" s="2" t="n">
        <v>7</v>
      </c>
      <c r="J388" s="7" t="n">
        <f aca="false">DATE(YEAR(B388),MONTH(B388),1)</f>
        <v>46235</v>
      </c>
      <c r="K388" s="6" t="n">
        <f aca="false">F388*G388</f>
        <v>225.6</v>
      </c>
      <c r="L388" s="6" t="n">
        <f aca="false">K388*(1-INDEX(Settings!$B$5:$B$9,MATCH(E388,Settings!$A$5:$A$9,0)))</f>
        <v>139.872</v>
      </c>
      <c r="M388" s="6" t="n">
        <f aca="false">K388-L388</f>
        <v>85.728</v>
      </c>
    </row>
    <row r="389" customFormat="false" ht="15" hidden="false" customHeight="false" outlineLevel="0" collapsed="false">
      <c r="A389" s="2" t="s">
        <v>426</v>
      </c>
      <c r="B389" s="5" t="n">
        <v>46251</v>
      </c>
      <c r="C389" s="2" t="s">
        <v>23</v>
      </c>
      <c r="D389" s="2" t="s">
        <v>24</v>
      </c>
      <c r="E389" s="2" t="s">
        <v>39</v>
      </c>
      <c r="F389" s="2" t="n">
        <v>35</v>
      </c>
      <c r="G389" s="6" t="n">
        <v>50.74</v>
      </c>
      <c r="H389" s="2" t="s">
        <v>26</v>
      </c>
      <c r="I389" s="2" t="n">
        <v>67</v>
      </c>
      <c r="J389" s="7" t="n">
        <f aca="false">DATE(YEAR(B389),MONTH(B389),1)</f>
        <v>46235</v>
      </c>
      <c r="K389" s="6" t="n">
        <f aca="false">F389*G389</f>
        <v>1775.9</v>
      </c>
      <c r="L389" s="6" t="n">
        <f aca="false">K389*(1-INDEX(Settings!$B$5:$B$9,MATCH(E389,Settings!$A$5:$A$9,0)))</f>
        <v>1296.407</v>
      </c>
      <c r="M389" s="6" t="n">
        <f aca="false">K389-L389</f>
        <v>479.493</v>
      </c>
    </row>
    <row r="390" customFormat="false" ht="15" hidden="false" customHeight="false" outlineLevel="0" collapsed="false">
      <c r="A390" s="2" t="s">
        <v>427</v>
      </c>
      <c r="B390" s="5" t="n">
        <v>46252</v>
      </c>
      <c r="C390" s="2" t="s">
        <v>30</v>
      </c>
      <c r="D390" s="2" t="s">
        <v>31</v>
      </c>
      <c r="E390" s="2" t="s">
        <v>28</v>
      </c>
      <c r="F390" s="2" t="n">
        <v>267</v>
      </c>
      <c r="G390" s="6" t="n">
        <v>1.1</v>
      </c>
      <c r="H390" s="2" t="s">
        <v>26</v>
      </c>
      <c r="I390" s="2" t="n">
        <v>22</v>
      </c>
      <c r="J390" s="7" t="n">
        <f aca="false">DATE(YEAR(B390),MONTH(B390),1)</f>
        <v>46235</v>
      </c>
      <c r="K390" s="6" t="n">
        <f aca="false">F390*G390</f>
        <v>293.7</v>
      </c>
      <c r="L390" s="6" t="n">
        <f aca="false">K390*(1-INDEX(Settings!$B$5:$B$9,MATCH(E390,Settings!$A$5:$A$9,0)))</f>
        <v>170.346</v>
      </c>
      <c r="M390" s="6" t="n">
        <f aca="false">K390-L390</f>
        <v>123.354</v>
      </c>
    </row>
    <row r="391" customFormat="false" ht="15" hidden="false" customHeight="false" outlineLevel="0" collapsed="false">
      <c r="A391" s="2" t="s">
        <v>428</v>
      </c>
      <c r="B391" s="5" t="n">
        <v>46252</v>
      </c>
      <c r="C391" s="2" t="s">
        <v>41</v>
      </c>
      <c r="D391" s="2" t="s">
        <v>42</v>
      </c>
      <c r="E391" s="2" t="s">
        <v>25</v>
      </c>
      <c r="F391" s="2" t="n">
        <v>336</v>
      </c>
      <c r="G391" s="6" t="n">
        <v>0.53</v>
      </c>
      <c r="H391" s="2" t="s">
        <v>26</v>
      </c>
      <c r="I391" s="2" t="n">
        <v>10</v>
      </c>
      <c r="J391" s="7" t="n">
        <f aca="false">DATE(YEAR(B391),MONTH(B391),1)</f>
        <v>46235</v>
      </c>
      <c r="K391" s="6" t="n">
        <f aca="false">F391*G391</f>
        <v>178.08</v>
      </c>
      <c r="L391" s="6" t="n">
        <f aca="false">K391*(1-INDEX(Settings!$B$5:$B$9,MATCH(E391,Settings!$A$5:$A$9,0)))</f>
        <v>138.9024</v>
      </c>
      <c r="M391" s="6" t="n">
        <f aca="false">K391-L391</f>
        <v>39.1776</v>
      </c>
    </row>
    <row r="392" customFormat="false" ht="15" hidden="false" customHeight="false" outlineLevel="0" collapsed="false">
      <c r="A392" s="2" t="s">
        <v>429</v>
      </c>
      <c r="B392" s="5" t="n">
        <v>46253</v>
      </c>
      <c r="C392" s="2" t="s">
        <v>30</v>
      </c>
      <c r="D392" s="2" t="s">
        <v>31</v>
      </c>
      <c r="E392" s="2" t="s">
        <v>32</v>
      </c>
      <c r="F392" s="2" t="n">
        <v>59</v>
      </c>
      <c r="G392" s="6" t="n">
        <v>90.81</v>
      </c>
      <c r="H392" s="2" t="s">
        <v>26</v>
      </c>
      <c r="I392" s="2" t="n">
        <v>14</v>
      </c>
      <c r="J392" s="7" t="n">
        <f aca="false">DATE(YEAR(B392),MONTH(B392),1)</f>
        <v>46235</v>
      </c>
      <c r="K392" s="6" t="n">
        <f aca="false">F392*G392</f>
        <v>5357.79</v>
      </c>
      <c r="L392" s="6" t="n">
        <f aca="false">K392*(1-INDEX(Settings!$B$5:$B$9,MATCH(E392,Settings!$A$5:$A$9,0)))</f>
        <v>3696.8751</v>
      </c>
      <c r="M392" s="6" t="n">
        <f aca="false">K392-L392</f>
        <v>1660.9149</v>
      </c>
    </row>
    <row r="393" customFormat="false" ht="15" hidden="false" customHeight="false" outlineLevel="0" collapsed="false">
      <c r="A393" s="2" t="s">
        <v>430</v>
      </c>
      <c r="B393" s="5" t="n">
        <v>46253</v>
      </c>
      <c r="C393" s="2" t="s">
        <v>41</v>
      </c>
      <c r="D393" s="2" t="s">
        <v>42</v>
      </c>
      <c r="E393" s="2" t="s">
        <v>39</v>
      </c>
      <c r="F393" s="2" t="n">
        <v>4</v>
      </c>
      <c r="G393" s="6" t="n">
        <v>55.07</v>
      </c>
      <c r="H393" s="2" t="s">
        <v>26</v>
      </c>
      <c r="I393" s="2" t="n">
        <v>24</v>
      </c>
      <c r="J393" s="7" t="n">
        <f aca="false">DATE(YEAR(B393),MONTH(B393),1)</f>
        <v>46235</v>
      </c>
      <c r="K393" s="6" t="n">
        <f aca="false">F393*G393</f>
        <v>220.28</v>
      </c>
      <c r="L393" s="6" t="n">
        <f aca="false">K393*(1-INDEX(Settings!$B$5:$B$9,MATCH(E393,Settings!$A$5:$A$9,0)))</f>
        <v>160.8044</v>
      </c>
      <c r="M393" s="6" t="n">
        <f aca="false">K393-L393</f>
        <v>59.4756</v>
      </c>
    </row>
    <row r="394" customFormat="false" ht="15" hidden="false" customHeight="false" outlineLevel="0" collapsed="false">
      <c r="A394" s="2" t="s">
        <v>431</v>
      </c>
      <c r="B394" s="5" t="n">
        <v>46253</v>
      </c>
      <c r="C394" s="2" t="s">
        <v>23</v>
      </c>
      <c r="D394" s="2" t="s">
        <v>61</v>
      </c>
      <c r="E394" s="2" t="s">
        <v>32</v>
      </c>
      <c r="F394" s="2" t="n">
        <v>56</v>
      </c>
      <c r="G394" s="6" t="n">
        <v>69.24</v>
      </c>
      <c r="H394" s="2" t="s">
        <v>26</v>
      </c>
      <c r="I394" s="2" t="n">
        <v>36</v>
      </c>
      <c r="J394" s="7" t="n">
        <f aca="false">DATE(YEAR(B394),MONTH(B394),1)</f>
        <v>46235</v>
      </c>
      <c r="K394" s="6" t="n">
        <f aca="false">F394*G394</f>
        <v>3877.44</v>
      </c>
      <c r="L394" s="6" t="n">
        <f aca="false">K394*(1-INDEX(Settings!$B$5:$B$9,MATCH(E394,Settings!$A$5:$A$9,0)))</f>
        <v>2675.4336</v>
      </c>
      <c r="M394" s="6" t="n">
        <f aca="false">K394-L394</f>
        <v>1202.0064</v>
      </c>
    </row>
    <row r="395" customFormat="false" ht="15" hidden="false" customHeight="false" outlineLevel="0" collapsed="false">
      <c r="A395" s="2" t="s">
        <v>432</v>
      </c>
      <c r="B395" s="5" t="n">
        <v>46253</v>
      </c>
      <c r="C395" s="2" t="s">
        <v>36</v>
      </c>
      <c r="D395" s="2" t="s">
        <v>37</v>
      </c>
      <c r="E395" s="2" t="s">
        <v>34</v>
      </c>
      <c r="F395" s="2" t="n">
        <v>48</v>
      </c>
      <c r="G395" s="6" t="n">
        <v>18.38</v>
      </c>
      <c r="H395" s="2" t="s">
        <v>26</v>
      </c>
      <c r="I395" s="2" t="n">
        <v>41</v>
      </c>
      <c r="J395" s="7" t="n">
        <f aca="false">DATE(YEAR(B395),MONTH(B395),1)</f>
        <v>46235</v>
      </c>
      <c r="K395" s="6" t="n">
        <f aca="false">F395*G395</f>
        <v>882.24</v>
      </c>
      <c r="L395" s="6" t="n">
        <f aca="false">K395*(1-INDEX(Settings!$B$5:$B$9,MATCH(E395,Settings!$A$5:$A$9,0)))</f>
        <v>546.9888</v>
      </c>
      <c r="M395" s="6" t="n">
        <f aca="false">K395-L395</f>
        <v>335.2512</v>
      </c>
    </row>
    <row r="396" customFormat="false" ht="15" hidden="false" customHeight="false" outlineLevel="0" collapsed="false">
      <c r="A396" s="2" t="s">
        <v>433</v>
      </c>
      <c r="B396" s="5" t="n">
        <v>46254</v>
      </c>
      <c r="C396" s="2" t="s">
        <v>23</v>
      </c>
      <c r="D396" s="2" t="s">
        <v>61</v>
      </c>
      <c r="E396" s="2" t="s">
        <v>25</v>
      </c>
      <c r="F396" s="2" t="n">
        <v>122</v>
      </c>
      <c r="G396" s="6" t="n">
        <v>0.53</v>
      </c>
      <c r="H396" s="2" t="s">
        <v>26</v>
      </c>
      <c r="I396" s="2" t="n">
        <v>54</v>
      </c>
      <c r="J396" s="7" t="n">
        <f aca="false">DATE(YEAR(B396),MONTH(B396),1)</f>
        <v>46235</v>
      </c>
      <c r="K396" s="6" t="n">
        <f aca="false">F396*G396</f>
        <v>64.66</v>
      </c>
      <c r="L396" s="6" t="n">
        <f aca="false">K396*(1-INDEX(Settings!$B$5:$B$9,MATCH(E396,Settings!$A$5:$A$9,0)))</f>
        <v>50.4348</v>
      </c>
      <c r="M396" s="6" t="n">
        <f aca="false">K396-L396</f>
        <v>14.2252</v>
      </c>
    </row>
    <row r="397" customFormat="false" ht="15" hidden="false" customHeight="false" outlineLevel="0" collapsed="false">
      <c r="A397" s="2" t="s">
        <v>434</v>
      </c>
      <c r="B397" s="5" t="n">
        <v>46256</v>
      </c>
      <c r="C397" s="2" t="s">
        <v>41</v>
      </c>
      <c r="D397" s="2" t="s">
        <v>42</v>
      </c>
      <c r="E397" s="2" t="s">
        <v>25</v>
      </c>
      <c r="F397" s="2" t="n">
        <v>250</v>
      </c>
      <c r="G397" s="6" t="n">
        <v>0.89</v>
      </c>
      <c r="H397" s="2" t="s">
        <v>26</v>
      </c>
      <c r="I397" s="2" t="n">
        <v>67</v>
      </c>
      <c r="J397" s="7" t="n">
        <f aca="false">DATE(YEAR(B397),MONTH(B397),1)</f>
        <v>46235</v>
      </c>
      <c r="K397" s="6" t="n">
        <f aca="false">F397*G397</f>
        <v>222.5</v>
      </c>
      <c r="L397" s="6" t="n">
        <f aca="false">K397*(1-INDEX(Settings!$B$5:$B$9,MATCH(E397,Settings!$A$5:$A$9,0)))</f>
        <v>173.55</v>
      </c>
      <c r="M397" s="6" t="n">
        <f aca="false">K397-L397</f>
        <v>48.95</v>
      </c>
    </row>
    <row r="398" customFormat="false" ht="15" hidden="false" customHeight="false" outlineLevel="0" collapsed="false">
      <c r="A398" s="2" t="s">
        <v>435</v>
      </c>
      <c r="B398" s="5" t="n">
        <v>46257</v>
      </c>
      <c r="C398" s="2" t="s">
        <v>41</v>
      </c>
      <c r="D398" s="2" t="s">
        <v>57</v>
      </c>
      <c r="E398" s="2" t="s">
        <v>25</v>
      </c>
      <c r="F398" s="2" t="n">
        <v>306</v>
      </c>
      <c r="G398" s="6" t="n">
        <v>2.07</v>
      </c>
      <c r="H398" s="2" t="s">
        <v>26</v>
      </c>
      <c r="I398" s="2" t="n">
        <v>12</v>
      </c>
      <c r="J398" s="7" t="n">
        <f aca="false">DATE(YEAR(B398),MONTH(B398),1)</f>
        <v>46235</v>
      </c>
      <c r="K398" s="6" t="n">
        <f aca="false">F398*G398</f>
        <v>633.42</v>
      </c>
      <c r="L398" s="6" t="n">
        <f aca="false">K398*(1-INDEX(Settings!$B$5:$B$9,MATCH(E398,Settings!$A$5:$A$9,0)))</f>
        <v>494.0676</v>
      </c>
      <c r="M398" s="6" t="n">
        <f aca="false">K398-L398</f>
        <v>139.3524</v>
      </c>
    </row>
    <row r="399" customFormat="false" ht="15" hidden="false" customHeight="false" outlineLevel="0" collapsed="false">
      <c r="A399" s="2" t="s">
        <v>436</v>
      </c>
      <c r="B399" s="5" t="n">
        <v>46258</v>
      </c>
      <c r="C399" s="2" t="s">
        <v>41</v>
      </c>
      <c r="D399" s="2" t="s">
        <v>57</v>
      </c>
      <c r="E399" s="2" t="s">
        <v>28</v>
      </c>
      <c r="F399" s="2" t="n">
        <v>31</v>
      </c>
      <c r="G399" s="6" t="n">
        <v>1.26</v>
      </c>
      <c r="H399" s="2" t="s">
        <v>26</v>
      </c>
      <c r="I399" s="2" t="n">
        <v>53</v>
      </c>
      <c r="J399" s="7" t="n">
        <f aca="false">DATE(YEAR(B399),MONTH(B399),1)</f>
        <v>46235</v>
      </c>
      <c r="K399" s="6" t="n">
        <f aca="false">F399*G399</f>
        <v>39.06</v>
      </c>
      <c r="L399" s="6" t="n">
        <f aca="false">K399*(1-INDEX(Settings!$B$5:$B$9,MATCH(E399,Settings!$A$5:$A$9,0)))</f>
        <v>22.6548</v>
      </c>
      <c r="M399" s="6" t="n">
        <f aca="false">K399-L399</f>
        <v>16.4052</v>
      </c>
    </row>
    <row r="400" customFormat="false" ht="15" hidden="false" customHeight="false" outlineLevel="0" collapsed="false">
      <c r="A400" s="2" t="s">
        <v>437</v>
      </c>
      <c r="B400" s="5" t="n">
        <v>46258</v>
      </c>
      <c r="C400" s="2" t="s">
        <v>30</v>
      </c>
      <c r="D400" s="2" t="s">
        <v>31</v>
      </c>
      <c r="E400" s="2" t="s">
        <v>32</v>
      </c>
      <c r="F400" s="2" t="n">
        <v>28</v>
      </c>
      <c r="G400" s="6" t="n">
        <v>87.96</v>
      </c>
      <c r="H400" s="2" t="s">
        <v>26</v>
      </c>
      <c r="I400" s="2" t="n">
        <v>28</v>
      </c>
      <c r="J400" s="7" t="n">
        <f aca="false">DATE(YEAR(B400),MONTH(B400),1)</f>
        <v>46235</v>
      </c>
      <c r="K400" s="6" t="n">
        <f aca="false">F400*G400</f>
        <v>2462.88</v>
      </c>
      <c r="L400" s="6" t="n">
        <f aca="false">K400*(1-INDEX(Settings!$B$5:$B$9,MATCH(E400,Settings!$A$5:$A$9,0)))</f>
        <v>1699.3872</v>
      </c>
      <c r="M400" s="6" t="n">
        <f aca="false">K400-L400</f>
        <v>763.4928</v>
      </c>
    </row>
    <row r="401" customFormat="false" ht="15" hidden="false" customHeight="false" outlineLevel="0" collapsed="false">
      <c r="A401" s="2" t="s">
        <v>438</v>
      </c>
      <c r="B401" s="5" t="n">
        <v>46260</v>
      </c>
      <c r="C401" s="2" t="s">
        <v>36</v>
      </c>
      <c r="D401" s="2" t="s">
        <v>37</v>
      </c>
      <c r="E401" s="2" t="s">
        <v>32</v>
      </c>
      <c r="F401" s="2" t="n">
        <v>11</v>
      </c>
      <c r="G401" s="6" t="n">
        <v>94.47</v>
      </c>
      <c r="H401" s="2" t="s">
        <v>26</v>
      </c>
      <c r="I401" s="2" t="n">
        <v>62</v>
      </c>
      <c r="J401" s="7" t="n">
        <f aca="false">DATE(YEAR(B401),MONTH(B401),1)</f>
        <v>46235</v>
      </c>
      <c r="K401" s="6" t="n">
        <f aca="false">F401*G401</f>
        <v>1039.17</v>
      </c>
      <c r="L401" s="6" t="n">
        <f aca="false">K401*(1-INDEX(Settings!$B$5:$B$9,MATCH(E401,Settings!$A$5:$A$9,0)))</f>
        <v>717.0273</v>
      </c>
      <c r="M401" s="6" t="n">
        <f aca="false">K401-L401</f>
        <v>322.1427</v>
      </c>
    </row>
    <row r="402" customFormat="false" ht="15" hidden="false" customHeight="false" outlineLevel="0" collapsed="false">
      <c r="A402" s="2" t="s">
        <v>439</v>
      </c>
      <c r="B402" s="5" t="n">
        <v>46261</v>
      </c>
      <c r="C402" s="2" t="s">
        <v>36</v>
      </c>
      <c r="D402" s="2" t="s">
        <v>37</v>
      </c>
      <c r="E402" s="2" t="s">
        <v>34</v>
      </c>
      <c r="F402" s="2" t="n">
        <v>6</v>
      </c>
      <c r="G402" s="6" t="n">
        <v>10.9</v>
      </c>
      <c r="H402" s="2" t="s">
        <v>26</v>
      </c>
      <c r="I402" s="2" t="n">
        <v>36</v>
      </c>
      <c r="J402" s="7" t="n">
        <f aca="false">DATE(YEAR(B402),MONTH(B402),1)</f>
        <v>46235</v>
      </c>
      <c r="K402" s="6" t="n">
        <f aca="false">F402*G402</f>
        <v>65.4</v>
      </c>
      <c r="L402" s="6" t="n">
        <f aca="false">K402*(1-INDEX(Settings!$B$5:$B$9,MATCH(E402,Settings!$A$5:$A$9,0)))</f>
        <v>40.548</v>
      </c>
      <c r="M402" s="6" t="n">
        <f aca="false">K402-L402</f>
        <v>24.852</v>
      </c>
    </row>
    <row r="403" customFormat="false" ht="15" hidden="false" customHeight="false" outlineLevel="0" collapsed="false">
      <c r="A403" s="2" t="s">
        <v>440</v>
      </c>
      <c r="B403" s="5" t="n">
        <v>46261</v>
      </c>
      <c r="C403" s="2" t="s">
        <v>30</v>
      </c>
      <c r="D403" s="2" t="s">
        <v>31</v>
      </c>
      <c r="E403" s="2" t="s">
        <v>39</v>
      </c>
      <c r="F403" s="2" t="n">
        <v>44</v>
      </c>
      <c r="G403" s="6" t="n">
        <v>8.22</v>
      </c>
      <c r="H403" s="2" t="s">
        <v>26</v>
      </c>
      <c r="I403" s="2" t="n">
        <v>6</v>
      </c>
      <c r="J403" s="7" t="n">
        <f aca="false">DATE(YEAR(B403),MONTH(B403),1)</f>
        <v>46235</v>
      </c>
      <c r="K403" s="6" t="n">
        <f aca="false">F403*G403</f>
        <v>361.68</v>
      </c>
      <c r="L403" s="6" t="n">
        <f aca="false">K403*(1-INDEX(Settings!$B$5:$B$9,MATCH(E403,Settings!$A$5:$A$9,0)))</f>
        <v>264.0264</v>
      </c>
      <c r="M403" s="6" t="n">
        <f aca="false">K403-L403</f>
        <v>97.6536</v>
      </c>
    </row>
    <row r="404" customFormat="false" ht="15" hidden="false" customHeight="false" outlineLevel="0" collapsed="false">
      <c r="A404" s="2" t="s">
        <v>441</v>
      </c>
      <c r="B404" s="5" t="n">
        <v>46262</v>
      </c>
      <c r="C404" s="2" t="s">
        <v>23</v>
      </c>
      <c r="D404" s="2" t="s">
        <v>24</v>
      </c>
      <c r="E404" s="2" t="s">
        <v>39</v>
      </c>
      <c r="F404" s="2" t="n">
        <v>54</v>
      </c>
      <c r="G404" s="6" t="n">
        <v>24.94</v>
      </c>
      <c r="H404" s="2" t="s">
        <v>26</v>
      </c>
      <c r="I404" s="2" t="n">
        <v>24</v>
      </c>
      <c r="J404" s="7" t="n">
        <f aca="false">DATE(YEAR(B404),MONTH(B404),1)</f>
        <v>46235</v>
      </c>
      <c r="K404" s="6" t="n">
        <f aca="false">F404*G404</f>
        <v>1346.76</v>
      </c>
      <c r="L404" s="6" t="n">
        <f aca="false">K404*(1-INDEX(Settings!$B$5:$B$9,MATCH(E404,Settings!$A$5:$A$9,0)))</f>
        <v>983.1348</v>
      </c>
      <c r="M404" s="6" t="n">
        <f aca="false">K404-L404</f>
        <v>363.6252</v>
      </c>
    </row>
    <row r="405" customFormat="false" ht="15" hidden="false" customHeight="false" outlineLevel="0" collapsed="false">
      <c r="A405" s="2" t="s">
        <v>442</v>
      </c>
      <c r="B405" s="5" t="n">
        <v>46262</v>
      </c>
      <c r="C405" s="2" t="s">
        <v>41</v>
      </c>
      <c r="D405" s="2" t="s">
        <v>57</v>
      </c>
      <c r="E405" s="2" t="s">
        <v>32</v>
      </c>
      <c r="F405" s="2" t="n">
        <v>54</v>
      </c>
      <c r="G405" s="6" t="n">
        <v>34.98</v>
      </c>
      <c r="H405" s="2" t="s">
        <v>71</v>
      </c>
      <c r="I405" s="2"/>
      <c r="J405" s="7" t="n">
        <f aca="false">DATE(YEAR(B405),MONTH(B405),1)</f>
        <v>46235</v>
      </c>
      <c r="K405" s="6" t="n">
        <f aca="false">F405*G405</f>
        <v>1888.92</v>
      </c>
      <c r="L405" s="6" t="n">
        <f aca="false">K405*(1-INDEX(Settings!$B$5:$B$9,MATCH(E405,Settings!$A$5:$A$9,0)))</f>
        <v>1303.3548</v>
      </c>
      <c r="M405" s="6" t="n">
        <f aca="false">K405-L405</f>
        <v>585.5652</v>
      </c>
    </row>
    <row r="406" customFormat="false" ht="15" hidden="false" customHeight="false" outlineLevel="0" collapsed="false">
      <c r="A406" s="2" t="s">
        <v>443</v>
      </c>
      <c r="B406" s="5" t="n">
        <v>46262</v>
      </c>
      <c r="C406" s="2" t="s">
        <v>30</v>
      </c>
      <c r="D406" s="2" t="s">
        <v>31</v>
      </c>
      <c r="E406" s="2" t="s">
        <v>32</v>
      </c>
      <c r="F406" s="2" t="n">
        <v>36</v>
      </c>
      <c r="G406" s="6" t="n">
        <v>23.53</v>
      </c>
      <c r="H406" s="2" t="s">
        <v>26</v>
      </c>
      <c r="I406" s="2" t="n">
        <v>65</v>
      </c>
      <c r="J406" s="7" t="n">
        <f aca="false">DATE(YEAR(B406),MONTH(B406),1)</f>
        <v>46235</v>
      </c>
      <c r="K406" s="6" t="n">
        <f aca="false">F406*G406</f>
        <v>847.08</v>
      </c>
      <c r="L406" s="6" t="n">
        <f aca="false">K406*(1-INDEX(Settings!$B$5:$B$9,MATCH(E406,Settings!$A$5:$A$9,0)))</f>
        <v>584.4852</v>
      </c>
      <c r="M406" s="6" t="n">
        <f aca="false">K406-L406</f>
        <v>262.5948</v>
      </c>
    </row>
    <row r="407" customFormat="false" ht="15" hidden="false" customHeight="false" outlineLevel="0" collapsed="false">
      <c r="A407" s="2" t="s">
        <v>444</v>
      </c>
      <c r="B407" s="5" t="n">
        <v>46262</v>
      </c>
      <c r="C407" s="2" t="s">
        <v>30</v>
      </c>
      <c r="D407" s="2" t="s">
        <v>31</v>
      </c>
      <c r="E407" s="2" t="s">
        <v>39</v>
      </c>
      <c r="F407" s="2" t="n">
        <v>23</v>
      </c>
      <c r="G407" s="6" t="n">
        <v>21.6</v>
      </c>
      <c r="H407" s="2" t="s">
        <v>26</v>
      </c>
      <c r="I407" s="2" t="n">
        <v>64</v>
      </c>
      <c r="J407" s="7" t="n">
        <f aca="false">DATE(YEAR(B407),MONTH(B407),1)</f>
        <v>46235</v>
      </c>
      <c r="K407" s="6" t="n">
        <f aca="false">F407*G407</f>
        <v>496.8</v>
      </c>
      <c r="L407" s="6" t="n">
        <f aca="false">K407*(1-INDEX(Settings!$B$5:$B$9,MATCH(E407,Settings!$A$5:$A$9,0)))</f>
        <v>362.664</v>
      </c>
      <c r="M407" s="6" t="n">
        <f aca="false">K407-L407</f>
        <v>134.136</v>
      </c>
    </row>
    <row r="408" customFormat="false" ht="15" hidden="false" customHeight="false" outlineLevel="0" collapsed="false">
      <c r="A408" s="2" t="s">
        <v>445</v>
      </c>
      <c r="B408" s="5" t="n">
        <v>46263</v>
      </c>
      <c r="C408" s="2" t="s">
        <v>23</v>
      </c>
      <c r="D408" s="2" t="s">
        <v>24</v>
      </c>
      <c r="E408" s="2" t="s">
        <v>25</v>
      </c>
      <c r="F408" s="2" t="n">
        <v>240</v>
      </c>
      <c r="G408" s="6" t="n">
        <v>1.61</v>
      </c>
      <c r="H408" s="2" t="s">
        <v>26</v>
      </c>
      <c r="I408" s="2" t="n">
        <v>22</v>
      </c>
      <c r="J408" s="7" t="n">
        <f aca="false">DATE(YEAR(B408),MONTH(B408),1)</f>
        <v>46235</v>
      </c>
      <c r="K408" s="6" t="n">
        <f aca="false">F408*G408</f>
        <v>386.4</v>
      </c>
      <c r="L408" s="6" t="n">
        <f aca="false">K408*(1-INDEX(Settings!$B$5:$B$9,MATCH(E408,Settings!$A$5:$A$9,0)))</f>
        <v>301.392</v>
      </c>
      <c r="M408" s="6" t="n">
        <f aca="false">K408-L408</f>
        <v>85.008</v>
      </c>
    </row>
    <row r="409" customFormat="false" ht="15" hidden="false" customHeight="false" outlineLevel="0" collapsed="false">
      <c r="A409" s="2" t="s">
        <v>446</v>
      </c>
      <c r="B409" s="5" t="n">
        <v>46264</v>
      </c>
      <c r="C409" s="2" t="s">
        <v>30</v>
      </c>
      <c r="D409" s="2" t="s">
        <v>31</v>
      </c>
      <c r="E409" s="2" t="s">
        <v>25</v>
      </c>
      <c r="F409" s="2" t="n">
        <v>181</v>
      </c>
      <c r="G409" s="6" t="n">
        <v>1.68</v>
      </c>
      <c r="H409" s="2" t="s">
        <v>71</v>
      </c>
      <c r="I409" s="2"/>
      <c r="J409" s="7" t="n">
        <f aca="false">DATE(YEAR(B409),MONTH(B409),1)</f>
        <v>46235</v>
      </c>
      <c r="K409" s="6" t="n">
        <f aca="false">F409*G409</f>
        <v>304.08</v>
      </c>
      <c r="L409" s="6" t="n">
        <f aca="false">K409*(1-INDEX(Settings!$B$5:$B$9,MATCH(E409,Settings!$A$5:$A$9,0)))</f>
        <v>237.1824</v>
      </c>
      <c r="M409" s="6" t="n">
        <f aca="false">K409-L409</f>
        <v>66.8976</v>
      </c>
    </row>
    <row r="410" customFormat="false" ht="15" hidden="false" customHeight="false" outlineLevel="0" collapsed="false">
      <c r="A410" s="2" t="s">
        <v>447</v>
      </c>
      <c r="B410" s="5" t="n">
        <v>46264</v>
      </c>
      <c r="C410" s="2" t="s">
        <v>36</v>
      </c>
      <c r="D410" s="2" t="s">
        <v>37</v>
      </c>
      <c r="E410" s="2" t="s">
        <v>34</v>
      </c>
      <c r="F410" s="2" t="n">
        <v>20</v>
      </c>
      <c r="G410" s="6" t="n">
        <v>14.7</v>
      </c>
      <c r="H410" s="2" t="s">
        <v>26</v>
      </c>
      <c r="I410" s="2" t="n">
        <v>36</v>
      </c>
      <c r="J410" s="7" t="n">
        <f aca="false">DATE(YEAR(B410),MONTH(B410),1)</f>
        <v>46235</v>
      </c>
      <c r="K410" s="6" t="n">
        <f aca="false">F410*G410</f>
        <v>294</v>
      </c>
      <c r="L410" s="6" t="n">
        <f aca="false">K410*(1-INDEX(Settings!$B$5:$B$9,MATCH(E410,Settings!$A$5:$A$9,0)))</f>
        <v>182.28</v>
      </c>
      <c r="M410" s="6" t="n">
        <f aca="false">K410-L410</f>
        <v>111.72</v>
      </c>
    </row>
    <row r="411" customFormat="false" ht="15" hidden="false" customHeight="false" outlineLevel="0" collapsed="false">
      <c r="A411" s="2" t="s">
        <v>448</v>
      </c>
      <c r="B411" s="5" t="n">
        <v>46265</v>
      </c>
      <c r="C411" s="2" t="s">
        <v>23</v>
      </c>
      <c r="D411" s="2" t="s">
        <v>61</v>
      </c>
      <c r="E411" s="2" t="s">
        <v>34</v>
      </c>
      <c r="F411" s="2" t="n">
        <v>42</v>
      </c>
      <c r="G411" s="6" t="n">
        <v>25.65</v>
      </c>
      <c r="H411" s="2" t="s">
        <v>26</v>
      </c>
      <c r="I411" s="2" t="n">
        <v>60</v>
      </c>
      <c r="J411" s="7" t="n">
        <f aca="false">DATE(YEAR(B411),MONTH(B411),1)</f>
        <v>46235</v>
      </c>
      <c r="K411" s="6" t="n">
        <f aca="false">F411*G411</f>
        <v>1077.3</v>
      </c>
      <c r="L411" s="6" t="n">
        <f aca="false">K411*(1-INDEX(Settings!$B$5:$B$9,MATCH(E411,Settings!$A$5:$A$9,0)))</f>
        <v>667.926</v>
      </c>
      <c r="M411" s="6" t="n">
        <f aca="false">K411-L411</f>
        <v>409.374</v>
      </c>
    </row>
    <row r="412" customFormat="false" ht="15" hidden="false" customHeight="false" outlineLevel="0" collapsed="false">
      <c r="A412" s="2" t="s">
        <v>449</v>
      </c>
      <c r="B412" s="5" t="n">
        <v>46265</v>
      </c>
      <c r="C412" s="2" t="s">
        <v>41</v>
      </c>
      <c r="D412" s="2" t="s">
        <v>42</v>
      </c>
      <c r="E412" s="2" t="s">
        <v>39</v>
      </c>
      <c r="F412" s="2" t="n">
        <v>22</v>
      </c>
      <c r="G412" s="6" t="n">
        <v>27.65</v>
      </c>
      <c r="H412" s="2" t="s">
        <v>26</v>
      </c>
      <c r="I412" s="2" t="n">
        <v>40</v>
      </c>
      <c r="J412" s="7" t="n">
        <f aca="false">DATE(YEAR(B412),MONTH(B412),1)</f>
        <v>46235</v>
      </c>
      <c r="K412" s="6" t="n">
        <f aca="false">F412*G412</f>
        <v>608.3</v>
      </c>
      <c r="L412" s="6" t="n">
        <f aca="false">K412*(1-INDEX(Settings!$B$5:$B$9,MATCH(E412,Settings!$A$5:$A$9,0)))</f>
        <v>444.059</v>
      </c>
      <c r="M412" s="6" t="n">
        <f aca="false">K412-L412</f>
        <v>164.241</v>
      </c>
    </row>
    <row r="413" customFormat="false" ht="15" hidden="false" customHeight="false" outlineLevel="0" collapsed="false">
      <c r="A413" s="2" t="s">
        <v>450</v>
      </c>
      <c r="B413" s="5" t="n">
        <v>46266</v>
      </c>
      <c r="C413" s="2" t="s">
        <v>36</v>
      </c>
      <c r="D413" s="2" t="s">
        <v>37</v>
      </c>
      <c r="E413" s="2" t="s">
        <v>25</v>
      </c>
      <c r="F413" s="2" t="n">
        <v>158</v>
      </c>
      <c r="G413" s="6" t="n">
        <v>1.71</v>
      </c>
      <c r="H413" s="2" t="s">
        <v>26</v>
      </c>
      <c r="I413" s="2" t="n">
        <v>30</v>
      </c>
      <c r="J413" s="7" t="n">
        <f aca="false">DATE(YEAR(B413),MONTH(B413),1)</f>
        <v>46266</v>
      </c>
      <c r="K413" s="6" t="n">
        <f aca="false">F413*G413</f>
        <v>270.18</v>
      </c>
      <c r="L413" s="6" t="n">
        <f aca="false">K413*(1-INDEX(Settings!$B$5:$B$9,MATCH(E413,Settings!$A$5:$A$9,0)))</f>
        <v>210.7404</v>
      </c>
      <c r="M413" s="6" t="n">
        <f aca="false">K413-L413</f>
        <v>59.4396</v>
      </c>
    </row>
    <row r="414" customFormat="false" ht="15" hidden="false" customHeight="false" outlineLevel="0" collapsed="false">
      <c r="A414" s="2" t="s">
        <v>451</v>
      </c>
      <c r="B414" s="5" t="n">
        <v>46267</v>
      </c>
      <c r="C414" s="2" t="s">
        <v>23</v>
      </c>
      <c r="D414" s="2" t="s">
        <v>24</v>
      </c>
      <c r="E414" s="2" t="s">
        <v>39</v>
      </c>
      <c r="F414" s="2" t="n">
        <v>48</v>
      </c>
      <c r="G414" s="6" t="n">
        <v>55.09</v>
      </c>
      <c r="H414" s="2" t="s">
        <v>26</v>
      </c>
      <c r="I414" s="2" t="n">
        <v>60</v>
      </c>
      <c r="J414" s="7" t="n">
        <f aca="false">DATE(YEAR(B414),MONTH(B414),1)</f>
        <v>46266</v>
      </c>
      <c r="K414" s="6" t="n">
        <f aca="false">F414*G414</f>
        <v>2644.32</v>
      </c>
      <c r="L414" s="6" t="n">
        <f aca="false">K414*(1-INDEX(Settings!$B$5:$B$9,MATCH(E414,Settings!$A$5:$A$9,0)))</f>
        <v>1930.3536</v>
      </c>
      <c r="M414" s="6" t="n">
        <f aca="false">K414-L414</f>
        <v>713.9664</v>
      </c>
    </row>
    <row r="415" customFormat="false" ht="15" hidden="false" customHeight="false" outlineLevel="0" collapsed="false">
      <c r="A415" s="2" t="s">
        <v>452</v>
      </c>
      <c r="B415" s="5" t="n">
        <v>46268</v>
      </c>
      <c r="C415" s="2" t="s">
        <v>41</v>
      </c>
      <c r="D415" s="2" t="s">
        <v>57</v>
      </c>
      <c r="E415" s="2" t="s">
        <v>32</v>
      </c>
      <c r="F415" s="2" t="n">
        <v>34</v>
      </c>
      <c r="G415" s="6" t="n">
        <v>45.85</v>
      </c>
      <c r="H415" s="2" t="s">
        <v>26</v>
      </c>
      <c r="I415" s="2" t="n">
        <v>6</v>
      </c>
      <c r="J415" s="7" t="n">
        <f aca="false">DATE(YEAR(B415),MONTH(B415),1)</f>
        <v>46266</v>
      </c>
      <c r="K415" s="6" t="n">
        <f aca="false">F415*G415</f>
        <v>1558.9</v>
      </c>
      <c r="L415" s="6" t="n">
        <f aca="false">K415*(1-INDEX(Settings!$B$5:$B$9,MATCH(E415,Settings!$A$5:$A$9,0)))</f>
        <v>1075.641</v>
      </c>
      <c r="M415" s="6" t="n">
        <f aca="false">K415-L415</f>
        <v>483.259</v>
      </c>
    </row>
    <row r="416" customFormat="false" ht="15" hidden="false" customHeight="false" outlineLevel="0" collapsed="false">
      <c r="A416" s="2" t="s">
        <v>453</v>
      </c>
      <c r="B416" s="5" t="n">
        <v>46269</v>
      </c>
      <c r="C416" s="2" t="s">
        <v>23</v>
      </c>
      <c r="D416" s="2" t="s">
        <v>24</v>
      </c>
      <c r="E416" s="2" t="s">
        <v>34</v>
      </c>
      <c r="F416" s="2" t="n">
        <v>16</v>
      </c>
      <c r="G416" s="6" t="n">
        <v>28.25</v>
      </c>
      <c r="H416" s="2" t="s">
        <v>26</v>
      </c>
      <c r="I416" s="2" t="n">
        <v>65</v>
      </c>
      <c r="J416" s="7" t="n">
        <f aca="false">DATE(YEAR(B416),MONTH(B416),1)</f>
        <v>46266</v>
      </c>
      <c r="K416" s="6" t="n">
        <f aca="false">F416*G416</f>
        <v>452</v>
      </c>
      <c r="L416" s="6" t="n">
        <f aca="false">K416*(1-INDEX(Settings!$B$5:$B$9,MATCH(E416,Settings!$A$5:$A$9,0)))</f>
        <v>280.24</v>
      </c>
      <c r="M416" s="6" t="n">
        <f aca="false">K416-L416</f>
        <v>171.76</v>
      </c>
    </row>
    <row r="417" customFormat="false" ht="15" hidden="false" customHeight="false" outlineLevel="0" collapsed="false">
      <c r="A417" s="2" t="s">
        <v>454</v>
      </c>
      <c r="B417" s="5" t="n">
        <v>46270</v>
      </c>
      <c r="C417" s="2" t="s">
        <v>23</v>
      </c>
      <c r="D417" s="2" t="s">
        <v>24</v>
      </c>
      <c r="E417" s="2" t="s">
        <v>34</v>
      </c>
      <c r="F417" s="2" t="n">
        <v>52</v>
      </c>
      <c r="G417" s="6" t="n">
        <v>27.87</v>
      </c>
      <c r="H417" s="2" t="s">
        <v>26</v>
      </c>
      <c r="I417" s="2" t="n">
        <v>18</v>
      </c>
      <c r="J417" s="7" t="n">
        <f aca="false">DATE(YEAR(B417),MONTH(B417),1)</f>
        <v>46266</v>
      </c>
      <c r="K417" s="6" t="n">
        <f aca="false">F417*G417</f>
        <v>1449.24</v>
      </c>
      <c r="L417" s="6" t="n">
        <f aca="false">K417*(1-INDEX(Settings!$B$5:$B$9,MATCH(E417,Settings!$A$5:$A$9,0)))</f>
        <v>898.5288</v>
      </c>
      <c r="M417" s="6" t="n">
        <f aca="false">K417-L417</f>
        <v>550.7112</v>
      </c>
    </row>
    <row r="418" customFormat="false" ht="15" hidden="false" customHeight="false" outlineLevel="0" collapsed="false">
      <c r="A418" s="2" t="s">
        <v>455</v>
      </c>
      <c r="B418" s="5" t="n">
        <v>46270</v>
      </c>
      <c r="C418" s="2" t="s">
        <v>30</v>
      </c>
      <c r="D418" s="2" t="s">
        <v>31</v>
      </c>
      <c r="E418" s="2" t="s">
        <v>25</v>
      </c>
      <c r="F418" s="2" t="n">
        <v>330</v>
      </c>
      <c r="G418" s="6" t="n">
        <v>1.48</v>
      </c>
      <c r="H418" s="2" t="s">
        <v>71</v>
      </c>
      <c r="I418" s="2"/>
      <c r="J418" s="7" t="n">
        <f aca="false">DATE(YEAR(B418),MONTH(B418),1)</f>
        <v>46266</v>
      </c>
      <c r="K418" s="6" t="n">
        <f aca="false">F418*G418</f>
        <v>488.4</v>
      </c>
      <c r="L418" s="6" t="n">
        <f aca="false">K418*(1-INDEX(Settings!$B$5:$B$9,MATCH(E418,Settings!$A$5:$A$9,0)))</f>
        <v>380.952</v>
      </c>
      <c r="M418" s="6" t="n">
        <f aca="false">K418-L418</f>
        <v>107.448</v>
      </c>
    </row>
    <row r="419" customFormat="false" ht="15" hidden="false" customHeight="false" outlineLevel="0" collapsed="false">
      <c r="A419" s="2" t="s">
        <v>456</v>
      </c>
      <c r="B419" s="5" t="n">
        <v>46271</v>
      </c>
      <c r="C419" s="2" t="s">
        <v>36</v>
      </c>
      <c r="D419" s="2" t="s">
        <v>37</v>
      </c>
      <c r="E419" s="2" t="s">
        <v>25</v>
      </c>
      <c r="F419" s="2" t="n">
        <v>79</v>
      </c>
      <c r="G419" s="6" t="n">
        <v>3.24</v>
      </c>
      <c r="H419" s="2" t="s">
        <v>26</v>
      </c>
      <c r="I419" s="2" t="n">
        <v>6</v>
      </c>
      <c r="J419" s="7" t="n">
        <f aca="false">DATE(YEAR(B419),MONTH(B419),1)</f>
        <v>46266</v>
      </c>
      <c r="K419" s="6" t="n">
        <f aca="false">F419*G419</f>
        <v>255.96</v>
      </c>
      <c r="L419" s="6" t="n">
        <f aca="false">K419*(1-INDEX(Settings!$B$5:$B$9,MATCH(E419,Settings!$A$5:$A$9,0)))</f>
        <v>199.6488</v>
      </c>
      <c r="M419" s="6" t="n">
        <f aca="false">K419-L419</f>
        <v>56.3112</v>
      </c>
    </row>
    <row r="420" customFormat="false" ht="15" hidden="false" customHeight="false" outlineLevel="0" collapsed="false">
      <c r="A420" s="2" t="s">
        <v>457</v>
      </c>
      <c r="B420" s="5" t="n">
        <v>46273</v>
      </c>
      <c r="C420" s="2" t="s">
        <v>36</v>
      </c>
      <c r="D420" s="2" t="s">
        <v>37</v>
      </c>
      <c r="E420" s="2" t="s">
        <v>28</v>
      </c>
      <c r="F420" s="2" t="n">
        <v>396</v>
      </c>
      <c r="G420" s="6" t="n">
        <v>1.27</v>
      </c>
      <c r="H420" s="2" t="s">
        <v>26</v>
      </c>
      <c r="I420" s="2" t="n">
        <v>43</v>
      </c>
      <c r="J420" s="7" t="n">
        <f aca="false">DATE(YEAR(B420),MONTH(B420),1)</f>
        <v>46266</v>
      </c>
      <c r="K420" s="6" t="n">
        <f aca="false">F420*G420</f>
        <v>502.92</v>
      </c>
      <c r="L420" s="6" t="n">
        <f aca="false">K420*(1-INDEX(Settings!$B$5:$B$9,MATCH(E420,Settings!$A$5:$A$9,0)))</f>
        <v>291.6936</v>
      </c>
      <c r="M420" s="6" t="n">
        <f aca="false">K420-L420</f>
        <v>211.2264</v>
      </c>
    </row>
    <row r="421" customFormat="false" ht="15" hidden="false" customHeight="false" outlineLevel="0" collapsed="false">
      <c r="A421" s="2" t="s">
        <v>458</v>
      </c>
      <c r="B421" s="5" t="n">
        <v>46273</v>
      </c>
      <c r="C421" s="2" t="s">
        <v>23</v>
      </c>
      <c r="D421" s="2" t="s">
        <v>24</v>
      </c>
      <c r="E421" s="2" t="s">
        <v>28</v>
      </c>
      <c r="F421" s="2" t="n">
        <v>187</v>
      </c>
      <c r="G421" s="6" t="n">
        <v>1.26</v>
      </c>
      <c r="H421" s="2" t="s">
        <v>26</v>
      </c>
      <c r="I421" s="2" t="n">
        <v>17</v>
      </c>
      <c r="J421" s="7" t="n">
        <f aca="false">DATE(YEAR(B421),MONTH(B421),1)</f>
        <v>46266</v>
      </c>
      <c r="K421" s="6" t="n">
        <f aca="false">F421*G421</f>
        <v>235.62</v>
      </c>
      <c r="L421" s="6" t="n">
        <f aca="false">K421*(1-INDEX(Settings!$B$5:$B$9,MATCH(E421,Settings!$A$5:$A$9,0)))</f>
        <v>136.6596</v>
      </c>
      <c r="M421" s="6" t="n">
        <f aca="false">K421-L421</f>
        <v>98.9604</v>
      </c>
    </row>
    <row r="422" customFormat="false" ht="15" hidden="false" customHeight="false" outlineLevel="0" collapsed="false">
      <c r="A422" s="2" t="s">
        <v>459</v>
      </c>
      <c r="B422" s="5" t="n">
        <v>46275</v>
      </c>
      <c r="C422" s="2" t="s">
        <v>36</v>
      </c>
      <c r="D422" s="2" t="s">
        <v>37</v>
      </c>
      <c r="E422" s="2" t="s">
        <v>39</v>
      </c>
      <c r="F422" s="2" t="n">
        <v>59</v>
      </c>
      <c r="G422" s="6" t="n">
        <v>42.29</v>
      </c>
      <c r="H422" s="2" t="s">
        <v>26</v>
      </c>
      <c r="I422" s="2" t="n">
        <v>28</v>
      </c>
      <c r="J422" s="7" t="n">
        <f aca="false">DATE(YEAR(B422),MONTH(B422),1)</f>
        <v>46266</v>
      </c>
      <c r="K422" s="6" t="n">
        <f aca="false">F422*G422</f>
        <v>2495.11</v>
      </c>
      <c r="L422" s="6" t="n">
        <f aca="false">K422*(1-INDEX(Settings!$B$5:$B$9,MATCH(E422,Settings!$A$5:$A$9,0)))</f>
        <v>1821.4303</v>
      </c>
      <c r="M422" s="6" t="n">
        <f aca="false">K422-L422</f>
        <v>673.6797</v>
      </c>
    </row>
    <row r="423" customFormat="false" ht="15" hidden="false" customHeight="false" outlineLevel="0" collapsed="false">
      <c r="A423" s="2" t="s">
        <v>460</v>
      </c>
      <c r="B423" s="5" t="n">
        <v>46275</v>
      </c>
      <c r="C423" s="2" t="s">
        <v>41</v>
      </c>
      <c r="D423" s="2" t="s">
        <v>57</v>
      </c>
      <c r="E423" s="2" t="s">
        <v>28</v>
      </c>
      <c r="F423" s="2" t="n">
        <v>27</v>
      </c>
      <c r="G423" s="6" t="n">
        <v>0.67</v>
      </c>
      <c r="H423" s="2" t="s">
        <v>26</v>
      </c>
      <c r="I423" s="2" t="n">
        <v>26</v>
      </c>
      <c r="J423" s="7" t="n">
        <f aca="false">DATE(YEAR(B423),MONTH(B423),1)</f>
        <v>46266</v>
      </c>
      <c r="K423" s="6" t="n">
        <f aca="false">F423*G423</f>
        <v>18.09</v>
      </c>
      <c r="L423" s="6" t="n">
        <f aca="false">K423*(1-INDEX(Settings!$B$5:$B$9,MATCH(E423,Settings!$A$5:$A$9,0)))</f>
        <v>10.4922</v>
      </c>
      <c r="M423" s="6" t="n">
        <f aca="false">K423-L423</f>
        <v>7.5978</v>
      </c>
    </row>
    <row r="424" customFormat="false" ht="15" hidden="false" customHeight="false" outlineLevel="0" collapsed="false">
      <c r="A424" s="2" t="s">
        <v>461</v>
      </c>
      <c r="B424" s="5" t="n">
        <v>46276</v>
      </c>
      <c r="C424" s="2" t="s">
        <v>30</v>
      </c>
      <c r="D424" s="2" t="s">
        <v>31</v>
      </c>
      <c r="E424" s="2" t="s">
        <v>25</v>
      </c>
      <c r="F424" s="2" t="n">
        <v>86</v>
      </c>
      <c r="G424" s="6" t="n">
        <v>1.14</v>
      </c>
      <c r="H424" s="2" t="s">
        <v>26</v>
      </c>
      <c r="I424" s="2" t="n">
        <v>32</v>
      </c>
      <c r="J424" s="7" t="n">
        <f aca="false">DATE(YEAR(B424),MONTH(B424),1)</f>
        <v>46266</v>
      </c>
      <c r="K424" s="6" t="n">
        <f aca="false">F424*G424</f>
        <v>98.04</v>
      </c>
      <c r="L424" s="6" t="n">
        <f aca="false">K424*(1-INDEX(Settings!$B$5:$B$9,MATCH(E424,Settings!$A$5:$A$9,0)))</f>
        <v>76.4712</v>
      </c>
      <c r="M424" s="6" t="n">
        <f aca="false">K424-L424</f>
        <v>21.5688</v>
      </c>
    </row>
    <row r="425" customFormat="false" ht="15" hidden="false" customHeight="false" outlineLevel="0" collapsed="false">
      <c r="A425" s="2" t="s">
        <v>462</v>
      </c>
      <c r="B425" s="5" t="n">
        <v>46277</v>
      </c>
      <c r="C425" s="2" t="s">
        <v>23</v>
      </c>
      <c r="D425" s="2" t="s">
        <v>61</v>
      </c>
      <c r="E425" s="2" t="s">
        <v>39</v>
      </c>
      <c r="F425" s="2" t="n">
        <v>37</v>
      </c>
      <c r="G425" s="6" t="n">
        <v>42.96</v>
      </c>
      <c r="H425" s="2" t="s">
        <v>26</v>
      </c>
      <c r="I425" s="2" t="n">
        <v>11</v>
      </c>
      <c r="J425" s="7" t="n">
        <f aca="false">DATE(YEAR(B425),MONTH(B425),1)</f>
        <v>46266</v>
      </c>
      <c r="K425" s="6" t="n">
        <f aca="false">F425*G425</f>
        <v>1589.52</v>
      </c>
      <c r="L425" s="6" t="n">
        <f aca="false">K425*(1-INDEX(Settings!$B$5:$B$9,MATCH(E425,Settings!$A$5:$A$9,0)))</f>
        <v>1160.3496</v>
      </c>
      <c r="M425" s="6" t="n">
        <f aca="false">K425-L425</f>
        <v>429.1704</v>
      </c>
    </row>
    <row r="426" customFormat="false" ht="15" hidden="false" customHeight="false" outlineLevel="0" collapsed="false">
      <c r="A426" s="2" t="s">
        <v>463</v>
      </c>
      <c r="B426" s="5" t="n">
        <v>46277</v>
      </c>
      <c r="C426" s="2" t="s">
        <v>36</v>
      </c>
      <c r="D426" s="2" t="s">
        <v>37</v>
      </c>
      <c r="E426" s="2" t="s">
        <v>32</v>
      </c>
      <c r="F426" s="2" t="n">
        <v>52</v>
      </c>
      <c r="G426" s="6" t="n">
        <v>93.99</v>
      </c>
      <c r="H426" s="2" t="s">
        <v>26</v>
      </c>
      <c r="I426" s="2" t="n">
        <v>53</v>
      </c>
      <c r="J426" s="7" t="n">
        <f aca="false">DATE(YEAR(B426),MONTH(B426),1)</f>
        <v>46266</v>
      </c>
      <c r="K426" s="6" t="n">
        <f aca="false">F426*G426</f>
        <v>4887.48</v>
      </c>
      <c r="L426" s="6" t="n">
        <f aca="false">K426*(1-INDEX(Settings!$B$5:$B$9,MATCH(E426,Settings!$A$5:$A$9,0)))</f>
        <v>3372.3612</v>
      </c>
      <c r="M426" s="6" t="n">
        <f aca="false">K426-L426</f>
        <v>1515.1188</v>
      </c>
    </row>
    <row r="427" customFormat="false" ht="15" hidden="false" customHeight="false" outlineLevel="0" collapsed="false">
      <c r="A427" s="2" t="s">
        <v>464</v>
      </c>
      <c r="B427" s="5" t="n">
        <v>46278</v>
      </c>
      <c r="C427" s="2" t="s">
        <v>41</v>
      </c>
      <c r="D427" s="2" t="s">
        <v>57</v>
      </c>
      <c r="E427" s="2" t="s">
        <v>28</v>
      </c>
      <c r="F427" s="2" t="n">
        <v>256</v>
      </c>
      <c r="G427" s="6" t="n">
        <v>1.55</v>
      </c>
      <c r="H427" s="2" t="s">
        <v>26</v>
      </c>
      <c r="I427" s="2" t="n">
        <v>16</v>
      </c>
      <c r="J427" s="7" t="n">
        <f aca="false">DATE(YEAR(B427),MONTH(B427),1)</f>
        <v>46266</v>
      </c>
      <c r="K427" s="6" t="n">
        <f aca="false">F427*G427</f>
        <v>396.8</v>
      </c>
      <c r="L427" s="6" t="n">
        <f aca="false">K427*(1-INDEX(Settings!$B$5:$B$9,MATCH(E427,Settings!$A$5:$A$9,0)))</f>
        <v>230.144</v>
      </c>
      <c r="M427" s="6" t="n">
        <f aca="false">K427-L427</f>
        <v>166.656</v>
      </c>
    </row>
    <row r="428" customFormat="false" ht="15" hidden="false" customHeight="false" outlineLevel="0" collapsed="false">
      <c r="A428" s="2" t="s">
        <v>465</v>
      </c>
      <c r="B428" s="5" t="n">
        <v>46278</v>
      </c>
      <c r="C428" s="2" t="s">
        <v>41</v>
      </c>
      <c r="D428" s="2" t="s">
        <v>57</v>
      </c>
      <c r="E428" s="2" t="s">
        <v>39</v>
      </c>
      <c r="F428" s="2" t="n">
        <v>56</v>
      </c>
      <c r="G428" s="6" t="n">
        <v>56.3</v>
      </c>
      <c r="H428" s="2" t="s">
        <v>26</v>
      </c>
      <c r="I428" s="2" t="n">
        <v>20</v>
      </c>
      <c r="J428" s="7" t="n">
        <f aca="false">DATE(YEAR(B428),MONTH(B428),1)</f>
        <v>46266</v>
      </c>
      <c r="K428" s="6" t="n">
        <f aca="false">F428*G428</f>
        <v>3152.8</v>
      </c>
      <c r="L428" s="6" t="n">
        <f aca="false">K428*(1-INDEX(Settings!$B$5:$B$9,MATCH(E428,Settings!$A$5:$A$9,0)))</f>
        <v>2301.544</v>
      </c>
      <c r="M428" s="6" t="n">
        <f aca="false">K428-L428</f>
        <v>851.256</v>
      </c>
    </row>
    <row r="429" customFormat="false" ht="15" hidden="false" customHeight="false" outlineLevel="0" collapsed="false">
      <c r="A429" s="2" t="s">
        <v>466</v>
      </c>
      <c r="B429" s="5" t="n">
        <v>46279</v>
      </c>
      <c r="C429" s="2" t="s">
        <v>41</v>
      </c>
      <c r="D429" s="2" t="s">
        <v>42</v>
      </c>
      <c r="E429" s="2" t="s">
        <v>32</v>
      </c>
      <c r="F429" s="2" t="n">
        <v>30</v>
      </c>
      <c r="G429" s="6" t="n">
        <v>27.77</v>
      </c>
      <c r="H429" s="2" t="s">
        <v>26</v>
      </c>
      <c r="I429" s="2" t="n">
        <v>7</v>
      </c>
      <c r="J429" s="7" t="n">
        <f aca="false">DATE(YEAR(B429),MONTH(B429),1)</f>
        <v>46266</v>
      </c>
      <c r="K429" s="6" t="n">
        <f aca="false">F429*G429</f>
        <v>833.1</v>
      </c>
      <c r="L429" s="6" t="n">
        <f aca="false">K429*(1-INDEX(Settings!$B$5:$B$9,MATCH(E429,Settings!$A$5:$A$9,0)))</f>
        <v>574.839</v>
      </c>
      <c r="M429" s="6" t="n">
        <f aca="false">K429-L429</f>
        <v>258.261</v>
      </c>
    </row>
    <row r="430" customFormat="false" ht="15" hidden="false" customHeight="false" outlineLevel="0" collapsed="false">
      <c r="A430" s="2" t="s">
        <v>467</v>
      </c>
      <c r="B430" s="5" t="n">
        <v>46279</v>
      </c>
      <c r="C430" s="2" t="s">
        <v>41</v>
      </c>
      <c r="D430" s="2" t="s">
        <v>57</v>
      </c>
      <c r="E430" s="2" t="s">
        <v>34</v>
      </c>
      <c r="F430" s="2" t="n">
        <v>39</v>
      </c>
      <c r="G430" s="6" t="n">
        <v>18.43</v>
      </c>
      <c r="H430" s="2" t="s">
        <v>26</v>
      </c>
      <c r="I430" s="2" t="n">
        <v>25</v>
      </c>
      <c r="J430" s="7" t="n">
        <f aca="false">DATE(YEAR(B430),MONTH(B430),1)</f>
        <v>46266</v>
      </c>
      <c r="K430" s="6" t="n">
        <f aca="false">F430*G430</f>
        <v>718.77</v>
      </c>
      <c r="L430" s="6" t="n">
        <f aca="false">K430*(1-INDEX(Settings!$B$5:$B$9,MATCH(E430,Settings!$A$5:$A$9,0)))</f>
        <v>445.6374</v>
      </c>
      <c r="M430" s="6" t="n">
        <f aca="false">K430-L430</f>
        <v>273.1326</v>
      </c>
    </row>
    <row r="431" customFormat="false" ht="15" hidden="false" customHeight="false" outlineLevel="0" collapsed="false">
      <c r="A431" s="2" t="s">
        <v>468</v>
      </c>
      <c r="B431" s="5" t="n">
        <v>46280</v>
      </c>
      <c r="C431" s="2" t="s">
        <v>30</v>
      </c>
      <c r="D431" s="2" t="s">
        <v>31</v>
      </c>
      <c r="E431" s="2" t="s">
        <v>32</v>
      </c>
      <c r="F431" s="2" t="n">
        <v>23</v>
      </c>
      <c r="G431" s="6" t="n">
        <v>29.61</v>
      </c>
      <c r="H431" s="2" t="s">
        <v>26</v>
      </c>
      <c r="I431" s="2" t="n">
        <v>61</v>
      </c>
      <c r="J431" s="7" t="n">
        <f aca="false">DATE(YEAR(B431),MONTH(B431),1)</f>
        <v>46266</v>
      </c>
      <c r="K431" s="6" t="n">
        <f aca="false">F431*G431</f>
        <v>681.03</v>
      </c>
      <c r="L431" s="6" t="n">
        <f aca="false">K431*(1-INDEX(Settings!$B$5:$B$9,MATCH(E431,Settings!$A$5:$A$9,0)))</f>
        <v>469.9107</v>
      </c>
      <c r="M431" s="6" t="n">
        <f aca="false">K431-L431</f>
        <v>211.1193</v>
      </c>
    </row>
    <row r="432" customFormat="false" ht="15" hidden="false" customHeight="false" outlineLevel="0" collapsed="false">
      <c r="A432" s="2" t="s">
        <v>469</v>
      </c>
      <c r="B432" s="5" t="n">
        <v>46282</v>
      </c>
      <c r="C432" s="2" t="s">
        <v>41</v>
      </c>
      <c r="D432" s="2" t="s">
        <v>57</v>
      </c>
      <c r="E432" s="2" t="s">
        <v>28</v>
      </c>
      <c r="F432" s="2" t="n">
        <v>227</v>
      </c>
      <c r="G432" s="6" t="n">
        <v>1.1</v>
      </c>
      <c r="H432" s="2" t="s">
        <v>26</v>
      </c>
      <c r="I432" s="2" t="n">
        <v>73</v>
      </c>
      <c r="J432" s="7" t="n">
        <f aca="false">DATE(YEAR(B432),MONTH(B432),1)</f>
        <v>46266</v>
      </c>
      <c r="K432" s="6" t="n">
        <f aca="false">F432*G432</f>
        <v>249.7</v>
      </c>
      <c r="L432" s="6" t="n">
        <f aca="false">K432*(1-INDEX(Settings!$B$5:$B$9,MATCH(E432,Settings!$A$5:$A$9,0)))</f>
        <v>144.826</v>
      </c>
      <c r="M432" s="6" t="n">
        <f aca="false">K432-L432</f>
        <v>104.874</v>
      </c>
    </row>
    <row r="433" customFormat="false" ht="15" hidden="false" customHeight="false" outlineLevel="0" collapsed="false">
      <c r="A433" s="2" t="s">
        <v>470</v>
      </c>
      <c r="B433" s="5" t="n">
        <v>46283</v>
      </c>
      <c r="C433" s="2" t="s">
        <v>36</v>
      </c>
      <c r="D433" s="2" t="s">
        <v>37</v>
      </c>
      <c r="E433" s="2" t="s">
        <v>25</v>
      </c>
      <c r="F433" s="2" t="n">
        <v>153</v>
      </c>
      <c r="G433" s="6" t="n">
        <v>2.89</v>
      </c>
      <c r="H433" s="2" t="s">
        <v>26</v>
      </c>
      <c r="I433" s="2" t="n">
        <v>27</v>
      </c>
      <c r="J433" s="7" t="n">
        <f aca="false">DATE(YEAR(B433),MONTH(B433),1)</f>
        <v>46266</v>
      </c>
      <c r="K433" s="6" t="n">
        <f aca="false">F433*G433</f>
        <v>442.17</v>
      </c>
      <c r="L433" s="6" t="n">
        <f aca="false">K433*(1-INDEX(Settings!$B$5:$B$9,MATCH(E433,Settings!$A$5:$A$9,0)))</f>
        <v>344.8926</v>
      </c>
      <c r="M433" s="6" t="n">
        <f aca="false">K433-L433</f>
        <v>97.2774</v>
      </c>
    </row>
    <row r="434" customFormat="false" ht="15" hidden="false" customHeight="false" outlineLevel="0" collapsed="false">
      <c r="A434" s="2" t="s">
        <v>471</v>
      </c>
      <c r="B434" s="5" t="n">
        <v>46283</v>
      </c>
      <c r="C434" s="2" t="s">
        <v>23</v>
      </c>
      <c r="D434" s="2" t="s">
        <v>61</v>
      </c>
      <c r="E434" s="2" t="s">
        <v>39</v>
      </c>
      <c r="F434" s="2" t="n">
        <v>44</v>
      </c>
      <c r="G434" s="6" t="n">
        <v>32.67</v>
      </c>
      <c r="H434" s="2" t="s">
        <v>71</v>
      </c>
      <c r="I434" s="2"/>
      <c r="J434" s="7" t="n">
        <f aca="false">DATE(YEAR(B434),MONTH(B434),1)</f>
        <v>46266</v>
      </c>
      <c r="K434" s="6" t="n">
        <f aca="false">F434*G434</f>
        <v>1437.48</v>
      </c>
      <c r="L434" s="6" t="n">
        <f aca="false">K434*(1-INDEX(Settings!$B$5:$B$9,MATCH(E434,Settings!$A$5:$A$9,0)))</f>
        <v>1049.3604</v>
      </c>
      <c r="M434" s="6" t="n">
        <f aca="false">K434-L434</f>
        <v>388.1196</v>
      </c>
    </row>
    <row r="435" customFormat="false" ht="15" hidden="false" customHeight="false" outlineLevel="0" collapsed="false">
      <c r="A435" s="2" t="s">
        <v>472</v>
      </c>
      <c r="B435" s="5" t="n">
        <v>46284</v>
      </c>
      <c r="C435" s="2" t="s">
        <v>41</v>
      </c>
      <c r="D435" s="2" t="s">
        <v>42</v>
      </c>
      <c r="E435" s="2" t="s">
        <v>39</v>
      </c>
      <c r="F435" s="2" t="n">
        <v>37</v>
      </c>
      <c r="G435" s="6" t="n">
        <v>20.15</v>
      </c>
      <c r="H435" s="2" t="s">
        <v>26</v>
      </c>
      <c r="I435" s="2" t="n">
        <v>14</v>
      </c>
      <c r="J435" s="7" t="n">
        <f aca="false">DATE(YEAR(B435),MONTH(B435),1)</f>
        <v>46266</v>
      </c>
      <c r="K435" s="6" t="n">
        <f aca="false">F435*G435</f>
        <v>745.55</v>
      </c>
      <c r="L435" s="6" t="n">
        <f aca="false">K435*(1-INDEX(Settings!$B$5:$B$9,MATCH(E435,Settings!$A$5:$A$9,0)))</f>
        <v>544.2515</v>
      </c>
      <c r="M435" s="6" t="n">
        <f aca="false">K435-L435</f>
        <v>201.2985</v>
      </c>
    </row>
    <row r="436" customFormat="false" ht="15" hidden="false" customHeight="false" outlineLevel="0" collapsed="false">
      <c r="A436" s="2" t="s">
        <v>473</v>
      </c>
      <c r="B436" s="5" t="n">
        <v>46284</v>
      </c>
      <c r="C436" s="2" t="s">
        <v>30</v>
      </c>
      <c r="D436" s="2" t="s">
        <v>31</v>
      </c>
      <c r="E436" s="2" t="s">
        <v>32</v>
      </c>
      <c r="F436" s="2" t="n">
        <v>53</v>
      </c>
      <c r="G436" s="6" t="n">
        <v>66.47</v>
      </c>
      <c r="H436" s="2" t="s">
        <v>26</v>
      </c>
      <c r="I436" s="2" t="n">
        <v>51</v>
      </c>
      <c r="J436" s="7" t="n">
        <f aca="false">DATE(YEAR(B436),MONTH(B436),1)</f>
        <v>46266</v>
      </c>
      <c r="K436" s="6" t="n">
        <f aca="false">F436*G436</f>
        <v>3522.91</v>
      </c>
      <c r="L436" s="6" t="n">
        <f aca="false">K436*(1-INDEX(Settings!$B$5:$B$9,MATCH(E436,Settings!$A$5:$A$9,0)))</f>
        <v>2430.8079</v>
      </c>
      <c r="M436" s="6" t="n">
        <f aca="false">K436-L436</f>
        <v>1092.1021</v>
      </c>
    </row>
    <row r="437" customFormat="false" ht="15" hidden="false" customHeight="false" outlineLevel="0" collapsed="false">
      <c r="A437" s="2" t="s">
        <v>474</v>
      </c>
      <c r="B437" s="5" t="n">
        <v>46285</v>
      </c>
      <c r="C437" s="2" t="s">
        <v>41</v>
      </c>
      <c r="D437" s="2" t="s">
        <v>42</v>
      </c>
      <c r="E437" s="2" t="s">
        <v>32</v>
      </c>
      <c r="F437" s="2" t="n">
        <v>16</v>
      </c>
      <c r="G437" s="6" t="n">
        <v>49.4</v>
      </c>
      <c r="H437" s="2" t="s">
        <v>26</v>
      </c>
      <c r="I437" s="2" t="n">
        <v>64</v>
      </c>
      <c r="J437" s="7" t="n">
        <f aca="false">DATE(YEAR(B437),MONTH(B437),1)</f>
        <v>46266</v>
      </c>
      <c r="K437" s="6" t="n">
        <f aca="false">F437*G437</f>
        <v>790.4</v>
      </c>
      <c r="L437" s="6" t="n">
        <f aca="false">K437*(1-INDEX(Settings!$B$5:$B$9,MATCH(E437,Settings!$A$5:$A$9,0)))</f>
        <v>545.376</v>
      </c>
      <c r="M437" s="6" t="n">
        <f aca="false">K437-L437</f>
        <v>245.024</v>
      </c>
    </row>
    <row r="438" customFormat="false" ht="15" hidden="false" customHeight="false" outlineLevel="0" collapsed="false">
      <c r="A438" s="2" t="s">
        <v>475</v>
      </c>
      <c r="B438" s="5" t="n">
        <v>46285</v>
      </c>
      <c r="C438" s="2" t="s">
        <v>23</v>
      </c>
      <c r="D438" s="2" t="s">
        <v>61</v>
      </c>
      <c r="E438" s="2" t="s">
        <v>28</v>
      </c>
      <c r="F438" s="2" t="n">
        <v>129</v>
      </c>
      <c r="G438" s="6" t="n">
        <v>1.76</v>
      </c>
      <c r="H438" s="2" t="s">
        <v>26</v>
      </c>
      <c r="I438" s="2" t="n">
        <v>26</v>
      </c>
      <c r="J438" s="7" t="n">
        <f aca="false">DATE(YEAR(B438),MONTH(B438),1)</f>
        <v>46266</v>
      </c>
      <c r="K438" s="6" t="n">
        <f aca="false">F438*G438</f>
        <v>227.04</v>
      </c>
      <c r="L438" s="6" t="n">
        <f aca="false">K438*(1-INDEX(Settings!$B$5:$B$9,MATCH(E438,Settings!$A$5:$A$9,0)))</f>
        <v>131.6832</v>
      </c>
      <c r="M438" s="6" t="n">
        <f aca="false">K438-L438</f>
        <v>95.3568</v>
      </c>
    </row>
    <row r="439" customFormat="false" ht="15" hidden="false" customHeight="false" outlineLevel="0" collapsed="false">
      <c r="A439" s="2" t="s">
        <v>476</v>
      </c>
      <c r="B439" s="5" t="n">
        <v>46285</v>
      </c>
      <c r="C439" s="2" t="s">
        <v>41</v>
      </c>
      <c r="D439" s="2" t="s">
        <v>57</v>
      </c>
      <c r="E439" s="2" t="s">
        <v>34</v>
      </c>
      <c r="F439" s="2" t="n">
        <v>45</v>
      </c>
      <c r="G439" s="6" t="n">
        <v>17.67</v>
      </c>
      <c r="H439" s="2" t="s">
        <v>71</v>
      </c>
      <c r="I439" s="2"/>
      <c r="J439" s="7" t="n">
        <f aca="false">DATE(YEAR(B439),MONTH(B439),1)</f>
        <v>46266</v>
      </c>
      <c r="K439" s="6" t="n">
        <f aca="false">F439*G439</f>
        <v>795.15</v>
      </c>
      <c r="L439" s="6" t="n">
        <f aca="false">K439*(1-INDEX(Settings!$B$5:$B$9,MATCH(E439,Settings!$A$5:$A$9,0)))</f>
        <v>492.993</v>
      </c>
      <c r="M439" s="6" t="n">
        <f aca="false">K439-L439</f>
        <v>302.157</v>
      </c>
    </row>
    <row r="440" customFormat="false" ht="15" hidden="false" customHeight="false" outlineLevel="0" collapsed="false">
      <c r="A440" s="2" t="s">
        <v>477</v>
      </c>
      <c r="B440" s="5" t="n">
        <v>46286</v>
      </c>
      <c r="C440" s="2" t="s">
        <v>30</v>
      </c>
      <c r="D440" s="2" t="s">
        <v>31</v>
      </c>
      <c r="E440" s="2" t="s">
        <v>34</v>
      </c>
      <c r="F440" s="2" t="n">
        <v>19</v>
      </c>
      <c r="G440" s="6" t="n">
        <v>18.3</v>
      </c>
      <c r="H440" s="2" t="s">
        <v>26</v>
      </c>
      <c r="I440" s="2" t="n">
        <v>51</v>
      </c>
      <c r="J440" s="7" t="n">
        <f aca="false">DATE(YEAR(B440),MONTH(B440),1)</f>
        <v>46266</v>
      </c>
      <c r="K440" s="6" t="n">
        <f aca="false">F440*G440</f>
        <v>347.7</v>
      </c>
      <c r="L440" s="6" t="n">
        <f aca="false">K440*(1-INDEX(Settings!$B$5:$B$9,MATCH(E440,Settings!$A$5:$A$9,0)))</f>
        <v>215.574</v>
      </c>
      <c r="M440" s="6" t="n">
        <f aca="false">K440-L440</f>
        <v>132.126</v>
      </c>
    </row>
    <row r="441" customFormat="false" ht="15" hidden="false" customHeight="false" outlineLevel="0" collapsed="false">
      <c r="A441" s="2" t="s">
        <v>478</v>
      </c>
      <c r="B441" s="5" t="n">
        <v>46288</v>
      </c>
      <c r="C441" s="2" t="s">
        <v>30</v>
      </c>
      <c r="D441" s="2" t="s">
        <v>31</v>
      </c>
      <c r="E441" s="2" t="s">
        <v>25</v>
      </c>
      <c r="F441" s="2" t="n">
        <v>238</v>
      </c>
      <c r="G441" s="6" t="n">
        <v>1.99</v>
      </c>
      <c r="H441" s="2" t="s">
        <v>26</v>
      </c>
      <c r="I441" s="2" t="n">
        <v>68</v>
      </c>
      <c r="J441" s="7" t="n">
        <f aca="false">DATE(YEAR(B441),MONTH(B441),1)</f>
        <v>46266</v>
      </c>
      <c r="K441" s="6" t="n">
        <f aca="false">F441*G441</f>
        <v>473.62</v>
      </c>
      <c r="L441" s="6" t="n">
        <f aca="false">K441*(1-INDEX(Settings!$B$5:$B$9,MATCH(E441,Settings!$A$5:$A$9,0)))</f>
        <v>369.4236</v>
      </c>
      <c r="M441" s="6" t="n">
        <f aca="false">K441-L441</f>
        <v>104.1964</v>
      </c>
    </row>
    <row r="442" customFormat="false" ht="15" hidden="false" customHeight="false" outlineLevel="0" collapsed="false">
      <c r="A442" s="2" t="s">
        <v>479</v>
      </c>
      <c r="B442" s="5" t="n">
        <v>46288</v>
      </c>
      <c r="C442" s="2" t="s">
        <v>23</v>
      </c>
      <c r="D442" s="2" t="s">
        <v>24</v>
      </c>
      <c r="E442" s="2" t="s">
        <v>34</v>
      </c>
      <c r="F442" s="2" t="n">
        <v>51</v>
      </c>
      <c r="G442" s="6" t="n">
        <v>27.44</v>
      </c>
      <c r="H442" s="2" t="s">
        <v>26</v>
      </c>
      <c r="I442" s="2" t="n">
        <v>19</v>
      </c>
      <c r="J442" s="7" t="n">
        <f aca="false">DATE(YEAR(B442),MONTH(B442),1)</f>
        <v>46266</v>
      </c>
      <c r="K442" s="6" t="n">
        <f aca="false">F442*G442</f>
        <v>1399.44</v>
      </c>
      <c r="L442" s="6" t="n">
        <f aca="false">K442*(1-INDEX(Settings!$B$5:$B$9,MATCH(E442,Settings!$A$5:$A$9,0)))</f>
        <v>867.6528</v>
      </c>
      <c r="M442" s="6" t="n">
        <f aca="false">K442-L442</f>
        <v>531.7872</v>
      </c>
    </row>
    <row r="443" customFormat="false" ht="15" hidden="false" customHeight="false" outlineLevel="0" collapsed="false">
      <c r="A443" s="2" t="s">
        <v>480</v>
      </c>
      <c r="B443" s="5" t="n">
        <v>46289</v>
      </c>
      <c r="C443" s="2" t="s">
        <v>30</v>
      </c>
      <c r="D443" s="2" t="s">
        <v>31</v>
      </c>
      <c r="E443" s="2" t="s">
        <v>28</v>
      </c>
      <c r="F443" s="2" t="n">
        <v>145</v>
      </c>
      <c r="G443" s="6" t="n">
        <v>1.07</v>
      </c>
      <c r="H443" s="2" t="s">
        <v>71</v>
      </c>
      <c r="I443" s="2"/>
      <c r="J443" s="7" t="n">
        <f aca="false">DATE(YEAR(B443),MONTH(B443),1)</f>
        <v>46266</v>
      </c>
      <c r="K443" s="6" t="n">
        <f aca="false">F443*G443</f>
        <v>155.15</v>
      </c>
      <c r="L443" s="6" t="n">
        <f aca="false">K443*(1-INDEX(Settings!$B$5:$B$9,MATCH(E443,Settings!$A$5:$A$9,0)))</f>
        <v>89.987</v>
      </c>
      <c r="M443" s="6" t="n">
        <f aca="false">K443-L443</f>
        <v>65.163</v>
      </c>
    </row>
    <row r="444" customFormat="false" ht="15" hidden="false" customHeight="false" outlineLevel="0" collapsed="false">
      <c r="A444" s="2" t="s">
        <v>481</v>
      </c>
      <c r="B444" s="5" t="n">
        <v>46289</v>
      </c>
      <c r="C444" s="2" t="s">
        <v>36</v>
      </c>
      <c r="D444" s="2" t="s">
        <v>37</v>
      </c>
      <c r="E444" s="2" t="s">
        <v>39</v>
      </c>
      <c r="F444" s="2" t="n">
        <v>40</v>
      </c>
      <c r="G444" s="6" t="n">
        <v>36.17</v>
      </c>
      <c r="H444" s="2" t="s">
        <v>26</v>
      </c>
      <c r="I444" s="2" t="n">
        <v>13</v>
      </c>
      <c r="J444" s="7" t="n">
        <f aca="false">DATE(YEAR(B444),MONTH(B444),1)</f>
        <v>46266</v>
      </c>
      <c r="K444" s="6" t="n">
        <f aca="false">F444*G444</f>
        <v>1446.8</v>
      </c>
      <c r="L444" s="6" t="n">
        <f aca="false">K444*(1-INDEX(Settings!$B$5:$B$9,MATCH(E444,Settings!$A$5:$A$9,0)))</f>
        <v>1056.164</v>
      </c>
      <c r="M444" s="6" t="n">
        <f aca="false">K444-L444</f>
        <v>390.636</v>
      </c>
    </row>
    <row r="445" customFormat="false" ht="15" hidden="false" customHeight="false" outlineLevel="0" collapsed="false">
      <c r="A445" s="2" t="s">
        <v>482</v>
      </c>
      <c r="B445" s="5" t="n">
        <v>46290</v>
      </c>
      <c r="C445" s="2" t="s">
        <v>36</v>
      </c>
      <c r="D445" s="2" t="s">
        <v>37</v>
      </c>
      <c r="E445" s="2" t="s">
        <v>32</v>
      </c>
      <c r="F445" s="2" t="n">
        <v>5</v>
      </c>
      <c r="G445" s="6" t="n">
        <v>89.4</v>
      </c>
      <c r="H445" s="2" t="s">
        <v>26</v>
      </c>
      <c r="I445" s="2" t="n">
        <v>70</v>
      </c>
      <c r="J445" s="7" t="n">
        <f aca="false">DATE(YEAR(B445),MONTH(B445),1)</f>
        <v>46266</v>
      </c>
      <c r="K445" s="6" t="n">
        <f aca="false">F445*G445</f>
        <v>447</v>
      </c>
      <c r="L445" s="6" t="n">
        <f aca="false">K445*(1-INDEX(Settings!$B$5:$B$9,MATCH(E445,Settings!$A$5:$A$9,0)))</f>
        <v>308.43</v>
      </c>
      <c r="M445" s="6" t="n">
        <f aca="false">K445-L445</f>
        <v>138.57</v>
      </c>
    </row>
    <row r="446" customFormat="false" ht="15" hidden="false" customHeight="false" outlineLevel="0" collapsed="false">
      <c r="A446" s="2" t="s">
        <v>483</v>
      </c>
      <c r="B446" s="5" t="n">
        <v>46290</v>
      </c>
      <c r="C446" s="2" t="s">
        <v>23</v>
      </c>
      <c r="D446" s="2" t="s">
        <v>24</v>
      </c>
      <c r="E446" s="2" t="s">
        <v>39</v>
      </c>
      <c r="F446" s="2" t="n">
        <v>24</v>
      </c>
      <c r="G446" s="6" t="n">
        <v>42.73</v>
      </c>
      <c r="H446" s="2" t="s">
        <v>26</v>
      </c>
      <c r="I446" s="2" t="n">
        <v>18</v>
      </c>
      <c r="J446" s="7" t="n">
        <f aca="false">DATE(YEAR(B446),MONTH(B446),1)</f>
        <v>46266</v>
      </c>
      <c r="K446" s="6" t="n">
        <f aca="false">F446*G446</f>
        <v>1025.52</v>
      </c>
      <c r="L446" s="6" t="n">
        <f aca="false">K446*(1-INDEX(Settings!$B$5:$B$9,MATCH(E446,Settings!$A$5:$A$9,0)))</f>
        <v>748.6296</v>
      </c>
      <c r="M446" s="6" t="n">
        <f aca="false">K446-L446</f>
        <v>276.8904</v>
      </c>
    </row>
    <row r="447" customFormat="false" ht="15" hidden="false" customHeight="false" outlineLevel="0" collapsed="false">
      <c r="A447" s="2" t="s">
        <v>484</v>
      </c>
      <c r="B447" s="5" t="n">
        <v>46291</v>
      </c>
      <c r="C447" s="2" t="s">
        <v>23</v>
      </c>
      <c r="D447" s="2" t="s">
        <v>24</v>
      </c>
      <c r="E447" s="2" t="s">
        <v>39</v>
      </c>
      <c r="F447" s="2" t="n">
        <v>23</v>
      </c>
      <c r="G447" s="6" t="n">
        <v>5</v>
      </c>
      <c r="H447" s="2" t="s">
        <v>26</v>
      </c>
      <c r="I447" s="2" t="n">
        <v>14</v>
      </c>
      <c r="J447" s="7" t="n">
        <f aca="false">DATE(YEAR(B447),MONTH(B447),1)</f>
        <v>46266</v>
      </c>
      <c r="K447" s="6" t="n">
        <f aca="false">F447*G447</f>
        <v>115</v>
      </c>
      <c r="L447" s="6" t="n">
        <f aca="false">K447*(1-INDEX(Settings!$B$5:$B$9,MATCH(E447,Settings!$A$5:$A$9,0)))</f>
        <v>83.95</v>
      </c>
      <c r="M447" s="6" t="n">
        <f aca="false">K447-L447</f>
        <v>31.05</v>
      </c>
    </row>
    <row r="448" customFormat="false" ht="15" hidden="false" customHeight="false" outlineLevel="0" collapsed="false">
      <c r="A448" s="2" t="s">
        <v>485</v>
      </c>
      <c r="B448" s="5" t="n">
        <v>46292</v>
      </c>
      <c r="C448" s="2" t="s">
        <v>41</v>
      </c>
      <c r="D448" s="2" t="s">
        <v>42</v>
      </c>
      <c r="E448" s="2" t="s">
        <v>39</v>
      </c>
      <c r="F448" s="2" t="n">
        <v>14</v>
      </c>
      <c r="G448" s="6" t="n">
        <v>13.21</v>
      </c>
      <c r="H448" s="2" t="s">
        <v>71</v>
      </c>
      <c r="I448" s="2"/>
      <c r="J448" s="7" t="n">
        <f aca="false">DATE(YEAR(B448),MONTH(B448),1)</f>
        <v>46266</v>
      </c>
      <c r="K448" s="6" t="n">
        <f aca="false">F448*G448</f>
        <v>184.94</v>
      </c>
      <c r="L448" s="6" t="n">
        <f aca="false">K448*(1-INDEX(Settings!$B$5:$B$9,MATCH(E448,Settings!$A$5:$A$9,0)))</f>
        <v>135.0062</v>
      </c>
      <c r="M448" s="6" t="n">
        <f aca="false">K448-L448</f>
        <v>49.9338</v>
      </c>
    </row>
    <row r="449" customFormat="false" ht="15" hidden="false" customHeight="false" outlineLevel="0" collapsed="false">
      <c r="A449" s="2" t="s">
        <v>486</v>
      </c>
      <c r="B449" s="5" t="n">
        <v>46293</v>
      </c>
      <c r="C449" s="2" t="s">
        <v>30</v>
      </c>
      <c r="D449" s="2" t="s">
        <v>31</v>
      </c>
      <c r="E449" s="2" t="s">
        <v>34</v>
      </c>
      <c r="F449" s="2" t="n">
        <v>34</v>
      </c>
      <c r="G449" s="6" t="n">
        <v>18.47</v>
      </c>
      <c r="H449" s="2" t="s">
        <v>26</v>
      </c>
      <c r="I449" s="2" t="n">
        <v>31</v>
      </c>
      <c r="J449" s="7" t="n">
        <f aca="false">DATE(YEAR(B449),MONTH(B449),1)</f>
        <v>46266</v>
      </c>
      <c r="K449" s="6" t="n">
        <f aca="false">F449*G449</f>
        <v>627.98</v>
      </c>
      <c r="L449" s="6" t="n">
        <f aca="false">K449*(1-INDEX(Settings!$B$5:$B$9,MATCH(E449,Settings!$A$5:$A$9,0)))</f>
        <v>389.3476</v>
      </c>
      <c r="M449" s="6" t="n">
        <f aca="false">K449-L449</f>
        <v>238.6324</v>
      </c>
    </row>
    <row r="450" customFormat="false" ht="15" hidden="false" customHeight="false" outlineLevel="0" collapsed="false">
      <c r="A450" s="2" t="s">
        <v>487</v>
      </c>
      <c r="B450" s="5" t="n">
        <v>46294</v>
      </c>
      <c r="C450" s="2" t="s">
        <v>30</v>
      </c>
      <c r="D450" s="2" t="s">
        <v>31</v>
      </c>
      <c r="E450" s="2" t="s">
        <v>34</v>
      </c>
      <c r="F450" s="2" t="n">
        <v>29</v>
      </c>
      <c r="G450" s="6" t="n">
        <v>32.23</v>
      </c>
      <c r="H450" s="2" t="s">
        <v>26</v>
      </c>
      <c r="I450" s="2" t="n">
        <v>42</v>
      </c>
      <c r="J450" s="7" t="n">
        <f aca="false">DATE(YEAR(B450),MONTH(B450),1)</f>
        <v>46266</v>
      </c>
      <c r="K450" s="6" t="n">
        <f aca="false">F450*G450</f>
        <v>934.67</v>
      </c>
      <c r="L450" s="6" t="n">
        <f aca="false">K450*(1-INDEX(Settings!$B$5:$B$9,MATCH(E450,Settings!$A$5:$A$9,0)))</f>
        <v>579.4954</v>
      </c>
      <c r="M450" s="6" t="n">
        <f aca="false">K450-L450</f>
        <v>355.1746</v>
      </c>
    </row>
    <row r="451" customFormat="false" ht="15" hidden="false" customHeight="false" outlineLevel="0" collapsed="false">
      <c r="A451" s="2" t="s">
        <v>488</v>
      </c>
      <c r="B451" s="5" t="n">
        <v>46295</v>
      </c>
      <c r="C451" s="2" t="s">
        <v>30</v>
      </c>
      <c r="D451" s="2" t="s">
        <v>31</v>
      </c>
      <c r="E451" s="2" t="s">
        <v>25</v>
      </c>
      <c r="F451" s="2" t="n">
        <v>393</v>
      </c>
      <c r="G451" s="6" t="n">
        <v>3.01</v>
      </c>
      <c r="H451" s="2" t="s">
        <v>26</v>
      </c>
      <c r="I451" s="2" t="n">
        <v>54</v>
      </c>
      <c r="J451" s="7" t="n">
        <f aca="false">DATE(YEAR(B451),MONTH(B451),1)</f>
        <v>46266</v>
      </c>
      <c r="K451" s="6" t="n">
        <f aca="false">F451*G451</f>
        <v>1182.93</v>
      </c>
      <c r="L451" s="6" t="n">
        <f aca="false">K451*(1-INDEX(Settings!$B$5:$B$9,MATCH(E451,Settings!$A$5:$A$9,0)))</f>
        <v>922.6854</v>
      </c>
      <c r="M451" s="6" t="n">
        <f aca="false">K451-L451</f>
        <v>260.2446</v>
      </c>
    </row>
    <row r="452" customFormat="false" ht="15" hidden="false" customHeight="false" outlineLevel="0" collapsed="false">
      <c r="A452" s="2" t="s">
        <v>489</v>
      </c>
      <c r="B452" s="5" t="n">
        <v>46296</v>
      </c>
      <c r="C452" s="2" t="s">
        <v>41</v>
      </c>
      <c r="D452" s="2" t="s">
        <v>57</v>
      </c>
      <c r="E452" s="2" t="s">
        <v>28</v>
      </c>
      <c r="F452" s="2" t="n">
        <v>59</v>
      </c>
      <c r="G452" s="6" t="n">
        <v>1.73</v>
      </c>
      <c r="H452" s="2" t="s">
        <v>26</v>
      </c>
      <c r="I452" s="2" t="n">
        <v>29</v>
      </c>
      <c r="J452" s="7" t="n">
        <f aca="false">DATE(YEAR(B452),MONTH(B452),1)</f>
        <v>46296</v>
      </c>
      <c r="K452" s="6" t="n">
        <f aca="false">F452*G452</f>
        <v>102.07</v>
      </c>
      <c r="L452" s="6" t="n">
        <f aca="false">K452*(1-INDEX(Settings!$B$5:$B$9,MATCH(E452,Settings!$A$5:$A$9,0)))</f>
        <v>59.2006</v>
      </c>
      <c r="M452" s="6" t="n">
        <f aca="false">K452-L452</f>
        <v>42.8694</v>
      </c>
    </row>
    <row r="453" customFormat="false" ht="15" hidden="false" customHeight="false" outlineLevel="0" collapsed="false">
      <c r="A453" s="2" t="s">
        <v>490</v>
      </c>
      <c r="B453" s="5" t="n">
        <v>46298</v>
      </c>
      <c r="C453" s="2" t="s">
        <v>36</v>
      </c>
      <c r="D453" s="2" t="s">
        <v>37</v>
      </c>
      <c r="E453" s="2" t="s">
        <v>39</v>
      </c>
      <c r="F453" s="2" t="n">
        <v>30</v>
      </c>
      <c r="G453" s="6" t="n">
        <v>24.03</v>
      </c>
      <c r="H453" s="2" t="s">
        <v>26</v>
      </c>
      <c r="I453" s="2" t="n">
        <v>47</v>
      </c>
      <c r="J453" s="7" t="n">
        <f aca="false">DATE(YEAR(B453),MONTH(B453),1)</f>
        <v>46296</v>
      </c>
      <c r="K453" s="6" t="n">
        <f aca="false">F453*G453</f>
        <v>720.9</v>
      </c>
      <c r="L453" s="6" t="n">
        <f aca="false">K453*(1-INDEX(Settings!$B$5:$B$9,MATCH(E453,Settings!$A$5:$A$9,0)))</f>
        <v>526.257</v>
      </c>
      <c r="M453" s="6" t="n">
        <f aca="false">K453-L453</f>
        <v>194.643</v>
      </c>
    </row>
    <row r="454" customFormat="false" ht="15" hidden="false" customHeight="false" outlineLevel="0" collapsed="false">
      <c r="A454" s="2" t="s">
        <v>491</v>
      </c>
      <c r="B454" s="5" t="n">
        <v>46298</v>
      </c>
      <c r="C454" s="2" t="s">
        <v>23</v>
      </c>
      <c r="D454" s="2" t="s">
        <v>24</v>
      </c>
      <c r="E454" s="2" t="s">
        <v>32</v>
      </c>
      <c r="F454" s="2" t="n">
        <v>14</v>
      </c>
      <c r="G454" s="6" t="n">
        <v>58.88</v>
      </c>
      <c r="H454" s="2" t="s">
        <v>26</v>
      </c>
      <c r="I454" s="2" t="n">
        <v>71</v>
      </c>
      <c r="J454" s="7" t="n">
        <f aca="false">DATE(YEAR(B454),MONTH(B454),1)</f>
        <v>46296</v>
      </c>
      <c r="K454" s="6" t="n">
        <f aca="false">F454*G454</f>
        <v>824.32</v>
      </c>
      <c r="L454" s="6" t="n">
        <f aca="false">K454*(1-INDEX(Settings!$B$5:$B$9,MATCH(E454,Settings!$A$5:$A$9,0)))</f>
        <v>568.7808</v>
      </c>
      <c r="M454" s="6" t="n">
        <f aca="false">K454-L454</f>
        <v>255.5392</v>
      </c>
    </row>
    <row r="455" customFormat="false" ht="15" hidden="false" customHeight="false" outlineLevel="0" collapsed="false">
      <c r="A455" s="2" t="s">
        <v>492</v>
      </c>
      <c r="B455" s="5" t="n">
        <v>46301</v>
      </c>
      <c r="C455" s="2" t="s">
        <v>36</v>
      </c>
      <c r="D455" s="2" t="s">
        <v>37</v>
      </c>
      <c r="E455" s="2" t="s">
        <v>28</v>
      </c>
      <c r="F455" s="2" t="n">
        <v>383</v>
      </c>
      <c r="G455" s="6" t="n">
        <v>1.02</v>
      </c>
      <c r="H455" s="2" t="s">
        <v>26</v>
      </c>
      <c r="I455" s="2" t="n">
        <v>69</v>
      </c>
      <c r="J455" s="7" t="n">
        <f aca="false">DATE(YEAR(B455),MONTH(B455),1)</f>
        <v>46296</v>
      </c>
      <c r="K455" s="6" t="n">
        <f aca="false">F455*G455</f>
        <v>390.66</v>
      </c>
      <c r="L455" s="6" t="n">
        <f aca="false">K455*(1-INDEX(Settings!$B$5:$B$9,MATCH(E455,Settings!$A$5:$A$9,0)))</f>
        <v>226.5828</v>
      </c>
      <c r="M455" s="6" t="n">
        <f aca="false">K455-L455</f>
        <v>164.0772</v>
      </c>
    </row>
    <row r="456" customFormat="false" ht="15" hidden="false" customHeight="false" outlineLevel="0" collapsed="false">
      <c r="A456" s="2" t="s">
        <v>493</v>
      </c>
      <c r="B456" s="5" t="n">
        <v>46301</v>
      </c>
      <c r="C456" s="2" t="s">
        <v>30</v>
      </c>
      <c r="D456" s="2" t="s">
        <v>31</v>
      </c>
      <c r="E456" s="2" t="s">
        <v>34</v>
      </c>
      <c r="F456" s="2" t="n">
        <v>59</v>
      </c>
      <c r="G456" s="6" t="n">
        <v>9.09</v>
      </c>
      <c r="H456" s="2" t="s">
        <v>26</v>
      </c>
      <c r="I456" s="2" t="n">
        <v>35</v>
      </c>
      <c r="J456" s="7" t="n">
        <f aca="false">DATE(YEAR(B456),MONTH(B456),1)</f>
        <v>46296</v>
      </c>
      <c r="K456" s="6" t="n">
        <f aca="false">F456*G456</f>
        <v>536.31</v>
      </c>
      <c r="L456" s="6" t="n">
        <f aca="false">K456*(1-INDEX(Settings!$B$5:$B$9,MATCH(E456,Settings!$A$5:$A$9,0)))</f>
        <v>332.5122</v>
      </c>
      <c r="M456" s="6" t="n">
        <f aca="false">K456-L456</f>
        <v>203.7978</v>
      </c>
    </row>
    <row r="457" customFormat="false" ht="15" hidden="false" customHeight="false" outlineLevel="0" collapsed="false">
      <c r="A457" s="2" t="s">
        <v>494</v>
      </c>
      <c r="B457" s="5" t="n">
        <v>46302</v>
      </c>
      <c r="C457" s="2" t="s">
        <v>30</v>
      </c>
      <c r="D457" s="2" t="s">
        <v>31</v>
      </c>
      <c r="E457" s="2" t="s">
        <v>25</v>
      </c>
      <c r="F457" s="2" t="n">
        <v>360</v>
      </c>
      <c r="G457" s="6" t="n">
        <v>2.08</v>
      </c>
      <c r="H457" s="2" t="s">
        <v>26</v>
      </c>
      <c r="I457" s="2" t="n">
        <v>28</v>
      </c>
      <c r="J457" s="7" t="n">
        <f aca="false">DATE(YEAR(B457),MONTH(B457),1)</f>
        <v>46296</v>
      </c>
      <c r="K457" s="6" t="n">
        <f aca="false">F457*G457</f>
        <v>748.8</v>
      </c>
      <c r="L457" s="6" t="n">
        <f aca="false">K457*(1-INDEX(Settings!$B$5:$B$9,MATCH(E457,Settings!$A$5:$A$9,0)))</f>
        <v>584.064</v>
      </c>
      <c r="M457" s="6" t="n">
        <f aca="false">K457-L457</f>
        <v>164.736</v>
      </c>
    </row>
    <row r="458" customFormat="false" ht="15" hidden="false" customHeight="false" outlineLevel="0" collapsed="false">
      <c r="A458" s="2" t="s">
        <v>495</v>
      </c>
      <c r="B458" s="5" t="n">
        <v>46302</v>
      </c>
      <c r="C458" s="2" t="s">
        <v>41</v>
      </c>
      <c r="D458" s="2" t="s">
        <v>57</v>
      </c>
      <c r="E458" s="2" t="s">
        <v>25</v>
      </c>
      <c r="F458" s="2" t="n">
        <v>138</v>
      </c>
      <c r="G458" s="6" t="n">
        <v>1.02</v>
      </c>
      <c r="H458" s="2" t="s">
        <v>26</v>
      </c>
      <c r="I458" s="2" t="n">
        <v>48</v>
      </c>
      <c r="J458" s="7" t="n">
        <f aca="false">DATE(YEAR(B458),MONTH(B458),1)</f>
        <v>46296</v>
      </c>
      <c r="K458" s="6" t="n">
        <f aca="false">F458*G458</f>
        <v>140.76</v>
      </c>
      <c r="L458" s="6" t="n">
        <f aca="false">K458*(1-INDEX(Settings!$B$5:$B$9,MATCH(E458,Settings!$A$5:$A$9,0)))</f>
        <v>109.7928</v>
      </c>
      <c r="M458" s="6" t="n">
        <f aca="false">K458-L458</f>
        <v>30.9672</v>
      </c>
    </row>
    <row r="459" customFormat="false" ht="15" hidden="false" customHeight="false" outlineLevel="0" collapsed="false">
      <c r="A459" s="2" t="s">
        <v>496</v>
      </c>
      <c r="B459" s="5" t="n">
        <v>46302</v>
      </c>
      <c r="C459" s="2" t="s">
        <v>23</v>
      </c>
      <c r="D459" s="2" t="s">
        <v>61</v>
      </c>
      <c r="E459" s="2" t="s">
        <v>34</v>
      </c>
      <c r="F459" s="2" t="n">
        <v>16</v>
      </c>
      <c r="G459" s="6" t="n">
        <v>29.95</v>
      </c>
      <c r="H459" s="2" t="s">
        <v>26</v>
      </c>
      <c r="I459" s="2" t="n">
        <v>54</v>
      </c>
      <c r="J459" s="7" t="n">
        <f aca="false">DATE(YEAR(B459),MONTH(B459),1)</f>
        <v>46296</v>
      </c>
      <c r="K459" s="6" t="n">
        <f aca="false">F459*G459</f>
        <v>479.2</v>
      </c>
      <c r="L459" s="6" t="n">
        <f aca="false">K459*(1-INDEX(Settings!$B$5:$B$9,MATCH(E459,Settings!$A$5:$A$9,0)))</f>
        <v>297.104</v>
      </c>
      <c r="M459" s="6" t="n">
        <f aca="false">K459-L459</f>
        <v>182.096</v>
      </c>
    </row>
    <row r="460" customFormat="false" ht="15" hidden="false" customHeight="false" outlineLevel="0" collapsed="false">
      <c r="A460" s="2" t="s">
        <v>497</v>
      </c>
      <c r="B460" s="5" t="n">
        <v>46303</v>
      </c>
      <c r="C460" s="2" t="s">
        <v>30</v>
      </c>
      <c r="D460" s="2" t="s">
        <v>31</v>
      </c>
      <c r="E460" s="2" t="s">
        <v>25</v>
      </c>
      <c r="F460" s="2" t="n">
        <v>160</v>
      </c>
      <c r="G460" s="6" t="n">
        <v>2.22</v>
      </c>
      <c r="H460" s="2" t="s">
        <v>26</v>
      </c>
      <c r="I460" s="2" t="n">
        <v>42</v>
      </c>
      <c r="J460" s="7" t="n">
        <f aca="false">DATE(YEAR(B460),MONTH(B460),1)</f>
        <v>46296</v>
      </c>
      <c r="K460" s="6" t="n">
        <f aca="false">F460*G460</f>
        <v>355.2</v>
      </c>
      <c r="L460" s="6" t="n">
        <f aca="false">K460*(1-INDEX(Settings!$B$5:$B$9,MATCH(E460,Settings!$A$5:$A$9,0)))</f>
        <v>277.056</v>
      </c>
      <c r="M460" s="6" t="n">
        <f aca="false">K460-L460</f>
        <v>78.144</v>
      </c>
    </row>
    <row r="461" customFormat="false" ht="15" hidden="false" customHeight="false" outlineLevel="0" collapsed="false">
      <c r="A461" s="2" t="s">
        <v>498</v>
      </c>
      <c r="B461" s="5" t="n">
        <v>46303</v>
      </c>
      <c r="C461" s="2" t="s">
        <v>36</v>
      </c>
      <c r="D461" s="2" t="s">
        <v>37</v>
      </c>
      <c r="E461" s="2" t="s">
        <v>32</v>
      </c>
      <c r="F461" s="2" t="n">
        <v>39</v>
      </c>
      <c r="G461" s="6" t="n">
        <v>93.41</v>
      </c>
      <c r="H461" s="2" t="s">
        <v>26</v>
      </c>
      <c r="I461" s="2" t="n">
        <v>54</v>
      </c>
      <c r="J461" s="7" t="n">
        <f aca="false">DATE(YEAR(B461),MONTH(B461),1)</f>
        <v>46296</v>
      </c>
      <c r="K461" s="6" t="n">
        <f aca="false">F461*G461</f>
        <v>3642.99</v>
      </c>
      <c r="L461" s="6" t="n">
        <f aca="false">K461*(1-INDEX(Settings!$B$5:$B$9,MATCH(E461,Settings!$A$5:$A$9,0)))</f>
        <v>2513.6631</v>
      </c>
      <c r="M461" s="6" t="n">
        <f aca="false">K461-L461</f>
        <v>1129.3269</v>
      </c>
    </row>
    <row r="462" customFormat="false" ht="15" hidden="false" customHeight="false" outlineLevel="0" collapsed="false">
      <c r="A462" s="2" t="s">
        <v>499</v>
      </c>
      <c r="B462" s="5" t="n">
        <v>46303</v>
      </c>
      <c r="C462" s="2" t="s">
        <v>30</v>
      </c>
      <c r="D462" s="2" t="s">
        <v>31</v>
      </c>
      <c r="E462" s="2" t="s">
        <v>34</v>
      </c>
      <c r="F462" s="2" t="n">
        <v>26</v>
      </c>
      <c r="G462" s="6" t="n">
        <v>20.35</v>
      </c>
      <c r="H462" s="2" t="s">
        <v>26</v>
      </c>
      <c r="I462" s="2" t="n">
        <v>52</v>
      </c>
      <c r="J462" s="7" t="n">
        <f aca="false">DATE(YEAR(B462),MONTH(B462),1)</f>
        <v>46296</v>
      </c>
      <c r="K462" s="6" t="n">
        <f aca="false">F462*G462</f>
        <v>529.1</v>
      </c>
      <c r="L462" s="6" t="n">
        <f aca="false">K462*(1-INDEX(Settings!$B$5:$B$9,MATCH(E462,Settings!$A$5:$A$9,0)))</f>
        <v>328.042</v>
      </c>
      <c r="M462" s="6" t="n">
        <f aca="false">K462-L462</f>
        <v>201.058</v>
      </c>
    </row>
    <row r="463" customFormat="false" ht="15" hidden="false" customHeight="false" outlineLevel="0" collapsed="false">
      <c r="A463" s="2" t="s">
        <v>500</v>
      </c>
      <c r="B463" s="5" t="n">
        <v>46304</v>
      </c>
      <c r="C463" s="2" t="s">
        <v>30</v>
      </c>
      <c r="D463" s="2" t="s">
        <v>31</v>
      </c>
      <c r="E463" s="2" t="s">
        <v>34</v>
      </c>
      <c r="F463" s="2" t="n">
        <v>44</v>
      </c>
      <c r="G463" s="6" t="n">
        <v>36.06</v>
      </c>
      <c r="H463" s="2" t="s">
        <v>71</v>
      </c>
      <c r="I463" s="2"/>
      <c r="J463" s="7" t="n">
        <f aca="false">DATE(YEAR(B463),MONTH(B463),1)</f>
        <v>46296</v>
      </c>
      <c r="K463" s="6" t="n">
        <f aca="false">F463*G463</f>
        <v>1586.64</v>
      </c>
      <c r="L463" s="6" t="n">
        <f aca="false">K463*(1-INDEX(Settings!$B$5:$B$9,MATCH(E463,Settings!$A$5:$A$9,0)))</f>
        <v>983.7168</v>
      </c>
      <c r="M463" s="6" t="n">
        <f aca="false">K463-L463</f>
        <v>602.9232</v>
      </c>
    </row>
    <row r="464" customFormat="false" ht="15" hidden="false" customHeight="false" outlineLevel="0" collapsed="false">
      <c r="A464" s="2" t="s">
        <v>501</v>
      </c>
      <c r="B464" s="5" t="n">
        <v>46304</v>
      </c>
      <c r="C464" s="2" t="s">
        <v>41</v>
      </c>
      <c r="D464" s="2" t="s">
        <v>42</v>
      </c>
      <c r="E464" s="2" t="s">
        <v>28</v>
      </c>
      <c r="F464" s="2" t="n">
        <v>247</v>
      </c>
      <c r="G464" s="6" t="n">
        <v>0.62</v>
      </c>
      <c r="H464" s="2" t="s">
        <v>26</v>
      </c>
      <c r="I464" s="2" t="n">
        <v>67</v>
      </c>
      <c r="J464" s="7" t="n">
        <f aca="false">DATE(YEAR(B464),MONTH(B464),1)</f>
        <v>46296</v>
      </c>
      <c r="K464" s="6" t="n">
        <f aca="false">F464*G464</f>
        <v>153.14</v>
      </c>
      <c r="L464" s="6" t="n">
        <f aca="false">K464*(1-INDEX(Settings!$B$5:$B$9,MATCH(E464,Settings!$A$5:$A$9,0)))</f>
        <v>88.8212</v>
      </c>
      <c r="M464" s="6" t="n">
        <f aca="false">K464-L464</f>
        <v>64.3188</v>
      </c>
    </row>
    <row r="465" customFormat="false" ht="15" hidden="false" customHeight="false" outlineLevel="0" collapsed="false">
      <c r="A465" s="2" t="s">
        <v>502</v>
      </c>
      <c r="B465" s="5" t="n">
        <v>46304</v>
      </c>
      <c r="C465" s="2" t="s">
        <v>36</v>
      </c>
      <c r="D465" s="2" t="s">
        <v>37</v>
      </c>
      <c r="E465" s="2" t="s">
        <v>39</v>
      </c>
      <c r="F465" s="2" t="n">
        <v>53</v>
      </c>
      <c r="G465" s="6" t="n">
        <v>6.81</v>
      </c>
      <c r="H465" s="2" t="s">
        <v>26</v>
      </c>
      <c r="I465" s="2" t="n">
        <v>44</v>
      </c>
      <c r="J465" s="7" t="n">
        <f aca="false">DATE(YEAR(B465),MONTH(B465),1)</f>
        <v>46296</v>
      </c>
      <c r="K465" s="6" t="n">
        <f aca="false">F465*G465</f>
        <v>360.93</v>
      </c>
      <c r="L465" s="6" t="n">
        <f aca="false">K465*(1-INDEX(Settings!$B$5:$B$9,MATCH(E465,Settings!$A$5:$A$9,0)))</f>
        <v>263.4789</v>
      </c>
      <c r="M465" s="6" t="n">
        <f aca="false">K465-L465</f>
        <v>97.4511</v>
      </c>
    </row>
    <row r="466" customFormat="false" ht="15" hidden="false" customHeight="false" outlineLevel="0" collapsed="false">
      <c r="A466" s="2" t="s">
        <v>503</v>
      </c>
      <c r="B466" s="5" t="n">
        <v>46305</v>
      </c>
      <c r="C466" s="2" t="s">
        <v>30</v>
      </c>
      <c r="D466" s="2" t="s">
        <v>31</v>
      </c>
      <c r="E466" s="2" t="s">
        <v>39</v>
      </c>
      <c r="F466" s="2" t="n">
        <v>57</v>
      </c>
      <c r="G466" s="6" t="n">
        <v>9.89</v>
      </c>
      <c r="H466" s="2" t="s">
        <v>26</v>
      </c>
      <c r="I466" s="2" t="n">
        <v>13</v>
      </c>
      <c r="J466" s="7" t="n">
        <f aca="false">DATE(YEAR(B466),MONTH(B466),1)</f>
        <v>46296</v>
      </c>
      <c r="K466" s="6" t="n">
        <f aca="false">F466*G466</f>
        <v>563.73</v>
      </c>
      <c r="L466" s="6" t="n">
        <f aca="false">K466*(1-INDEX(Settings!$B$5:$B$9,MATCH(E466,Settings!$A$5:$A$9,0)))</f>
        <v>411.5229</v>
      </c>
      <c r="M466" s="6" t="n">
        <f aca="false">K466-L466</f>
        <v>152.2071</v>
      </c>
    </row>
    <row r="467" customFormat="false" ht="15" hidden="false" customHeight="false" outlineLevel="0" collapsed="false">
      <c r="A467" s="2" t="s">
        <v>504</v>
      </c>
      <c r="B467" s="5" t="n">
        <v>46307</v>
      </c>
      <c r="C467" s="2" t="s">
        <v>36</v>
      </c>
      <c r="D467" s="2" t="s">
        <v>37</v>
      </c>
      <c r="E467" s="2" t="s">
        <v>25</v>
      </c>
      <c r="F467" s="2" t="n">
        <v>128</v>
      </c>
      <c r="G467" s="6" t="n">
        <v>2.06</v>
      </c>
      <c r="H467" s="2" t="s">
        <v>26</v>
      </c>
      <c r="I467" s="2" t="n">
        <v>17</v>
      </c>
      <c r="J467" s="7" t="n">
        <f aca="false">DATE(YEAR(B467),MONTH(B467),1)</f>
        <v>46296</v>
      </c>
      <c r="K467" s="6" t="n">
        <f aca="false">F467*G467</f>
        <v>263.68</v>
      </c>
      <c r="L467" s="6" t="n">
        <f aca="false">K467*(1-INDEX(Settings!$B$5:$B$9,MATCH(E467,Settings!$A$5:$A$9,0)))</f>
        <v>205.6704</v>
      </c>
      <c r="M467" s="6" t="n">
        <f aca="false">K467-L467</f>
        <v>58.0096</v>
      </c>
    </row>
    <row r="468" customFormat="false" ht="15" hidden="false" customHeight="false" outlineLevel="0" collapsed="false">
      <c r="A468" s="2" t="s">
        <v>505</v>
      </c>
      <c r="B468" s="5" t="n">
        <v>46308</v>
      </c>
      <c r="C468" s="2" t="s">
        <v>23</v>
      </c>
      <c r="D468" s="2" t="s">
        <v>24</v>
      </c>
      <c r="E468" s="2" t="s">
        <v>39</v>
      </c>
      <c r="F468" s="2" t="n">
        <v>58</v>
      </c>
      <c r="G468" s="6" t="n">
        <v>12.09</v>
      </c>
      <c r="H468" s="2" t="s">
        <v>26</v>
      </c>
      <c r="I468" s="2" t="n">
        <v>66</v>
      </c>
      <c r="J468" s="7" t="n">
        <f aca="false">DATE(YEAR(B468),MONTH(B468),1)</f>
        <v>46296</v>
      </c>
      <c r="K468" s="6" t="n">
        <f aca="false">F468*G468</f>
        <v>701.22</v>
      </c>
      <c r="L468" s="6" t="n">
        <f aca="false">K468*(1-INDEX(Settings!$B$5:$B$9,MATCH(E468,Settings!$A$5:$A$9,0)))</f>
        <v>511.8906</v>
      </c>
      <c r="M468" s="6" t="n">
        <f aca="false">K468-L468</f>
        <v>189.3294</v>
      </c>
    </row>
    <row r="469" customFormat="false" ht="15" hidden="false" customHeight="false" outlineLevel="0" collapsed="false">
      <c r="A469" s="2" t="s">
        <v>506</v>
      </c>
      <c r="B469" s="5" t="n">
        <v>46308</v>
      </c>
      <c r="C469" s="2" t="s">
        <v>36</v>
      </c>
      <c r="D469" s="2" t="s">
        <v>37</v>
      </c>
      <c r="E469" s="2" t="s">
        <v>34</v>
      </c>
      <c r="F469" s="2" t="n">
        <v>49</v>
      </c>
      <c r="G469" s="6" t="n">
        <v>23.42</v>
      </c>
      <c r="H469" s="2" t="s">
        <v>26</v>
      </c>
      <c r="I469" s="2" t="n">
        <v>61</v>
      </c>
      <c r="J469" s="7" t="n">
        <f aca="false">DATE(YEAR(B469),MONTH(B469),1)</f>
        <v>46296</v>
      </c>
      <c r="K469" s="6" t="n">
        <f aca="false">F469*G469</f>
        <v>1147.58</v>
      </c>
      <c r="L469" s="6" t="n">
        <f aca="false">K469*(1-INDEX(Settings!$B$5:$B$9,MATCH(E469,Settings!$A$5:$A$9,0)))</f>
        <v>711.4996</v>
      </c>
      <c r="M469" s="6" t="n">
        <f aca="false">K469-L469</f>
        <v>436.0804</v>
      </c>
    </row>
    <row r="470" customFormat="false" ht="15" hidden="false" customHeight="false" outlineLevel="0" collapsed="false">
      <c r="A470" s="2" t="s">
        <v>507</v>
      </c>
      <c r="B470" s="5" t="n">
        <v>46309</v>
      </c>
      <c r="C470" s="2" t="s">
        <v>41</v>
      </c>
      <c r="D470" s="2" t="s">
        <v>57</v>
      </c>
      <c r="E470" s="2" t="s">
        <v>32</v>
      </c>
      <c r="F470" s="2" t="n">
        <v>54</v>
      </c>
      <c r="G470" s="6" t="n">
        <v>57.04</v>
      </c>
      <c r="H470" s="2" t="s">
        <v>26</v>
      </c>
      <c r="I470" s="2" t="n">
        <v>29</v>
      </c>
      <c r="J470" s="7" t="n">
        <f aca="false">DATE(YEAR(B470),MONTH(B470),1)</f>
        <v>46296</v>
      </c>
      <c r="K470" s="6" t="n">
        <f aca="false">F470*G470</f>
        <v>3080.16</v>
      </c>
      <c r="L470" s="6" t="n">
        <f aca="false">K470*(1-INDEX(Settings!$B$5:$B$9,MATCH(E470,Settings!$A$5:$A$9,0)))</f>
        <v>2125.3104</v>
      </c>
      <c r="M470" s="6" t="n">
        <f aca="false">K470-L470</f>
        <v>954.8496</v>
      </c>
    </row>
    <row r="471" customFormat="false" ht="15" hidden="false" customHeight="false" outlineLevel="0" collapsed="false">
      <c r="A471" s="2" t="s">
        <v>508</v>
      </c>
      <c r="B471" s="5" t="n">
        <v>46310</v>
      </c>
      <c r="C471" s="2" t="s">
        <v>23</v>
      </c>
      <c r="D471" s="2" t="s">
        <v>61</v>
      </c>
      <c r="E471" s="2" t="s">
        <v>25</v>
      </c>
      <c r="F471" s="2" t="n">
        <v>319</v>
      </c>
      <c r="G471" s="6" t="n">
        <v>1.16</v>
      </c>
      <c r="H471" s="2" t="s">
        <v>26</v>
      </c>
      <c r="I471" s="2" t="n">
        <v>3</v>
      </c>
      <c r="J471" s="7" t="n">
        <f aca="false">DATE(YEAR(B471),MONTH(B471),1)</f>
        <v>46296</v>
      </c>
      <c r="K471" s="6" t="n">
        <f aca="false">F471*G471</f>
        <v>370.04</v>
      </c>
      <c r="L471" s="6" t="n">
        <f aca="false">K471*(1-INDEX(Settings!$B$5:$B$9,MATCH(E471,Settings!$A$5:$A$9,0)))</f>
        <v>288.6312</v>
      </c>
      <c r="M471" s="6" t="n">
        <f aca="false">K471-L471</f>
        <v>81.4088</v>
      </c>
    </row>
    <row r="472" customFormat="false" ht="15" hidden="false" customHeight="false" outlineLevel="0" collapsed="false">
      <c r="A472" s="2" t="s">
        <v>509</v>
      </c>
      <c r="B472" s="5" t="n">
        <v>46311</v>
      </c>
      <c r="C472" s="2" t="s">
        <v>30</v>
      </c>
      <c r="D472" s="2" t="s">
        <v>31</v>
      </c>
      <c r="E472" s="2" t="s">
        <v>32</v>
      </c>
      <c r="F472" s="2" t="n">
        <v>45</v>
      </c>
      <c r="G472" s="6" t="n">
        <v>46.58</v>
      </c>
      <c r="H472" s="2" t="s">
        <v>26</v>
      </c>
      <c r="I472" s="2" t="n">
        <v>3</v>
      </c>
      <c r="J472" s="7" t="n">
        <f aca="false">DATE(YEAR(B472),MONTH(B472),1)</f>
        <v>46296</v>
      </c>
      <c r="K472" s="6" t="n">
        <f aca="false">F472*G472</f>
        <v>2096.1</v>
      </c>
      <c r="L472" s="6" t="n">
        <f aca="false">K472*(1-INDEX(Settings!$B$5:$B$9,MATCH(E472,Settings!$A$5:$A$9,0)))</f>
        <v>1446.309</v>
      </c>
      <c r="M472" s="6" t="n">
        <f aca="false">K472-L472</f>
        <v>649.791</v>
      </c>
    </row>
    <row r="473" customFormat="false" ht="15" hidden="false" customHeight="false" outlineLevel="0" collapsed="false">
      <c r="A473" s="2" t="s">
        <v>510</v>
      </c>
      <c r="B473" s="5" t="n">
        <v>46311</v>
      </c>
      <c r="C473" s="2" t="s">
        <v>23</v>
      </c>
      <c r="D473" s="2" t="s">
        <v>24</v>
      </c>
      <c r="E473" s="2" t="s">
        <v>32</v>
      </c>
      <c r="F473" s="2" t="n">
        <v>24</v>
      </c>
      <c r="G473" s="6" t="n">
        <v>75.4</v>
      </c>
      <c r="H473" s="2" t="s">
        <v>26</v>
      </c>
      <c r="I473" s="2" t="n">
        <v>4</v>
      </c>
      <c r="J473" s="7" t="n">
        <f aca="false">DATE(YEAR(B473),MONTH(B473),1)</f>
        <v>46296</v>
      </c>
      <c r="K473" s="6" t="n">
        <f aca="false">F473*G473</f>
        <v>1809.6</v>
      </c>
      <c r="L473" s="6" t="n">
        <f aca="false">K473*(1-INDEX(Settings!$B$5:$B$9,MATCH(E473,Settings!$A$5:$A$9,0)))</f>
        <v>1248.624</v>
      </c>
      <c r="M473" s="6" t="n">
        <f aca="false">K473-L473</f>
        <v>560.976</v>
      </c>
    </row>
    <row r="474" customFormat="false" ht="15" hidden="false" customHeight="false" outlineLevel="0" collapsed="false">
      <c r="A474" s="2" t="s">
        <v>511</v>
      </c>
      <c r="B474" s="5" t="n">
        <v>46312</v>
      </c>
      <c r="C474" s="2" t="s">
        <v>41</v>
      </c>
      <c r="D474" s="2" t="s">
        <v>57</v>
      </c>
      <c r="E474" s="2" t="s">
        <v>25</v>
      </c>
      <c r="F474" s="2" t="n">
        <v>152</v>
      </c>
      <c r="G474" s="6" t="n">
        <v>0.76</v>
      </c>
      <c r="H474" s="2" t="s">
        <v>26</v>
      </c>
      <c r="I474" s="2" t="n">
        <v>28</v>
      </c>
      <c r="J474" s="7" t="n">
        <f aca="false">DATE(YEAR(B474),MONTH(B474),1)</f>
        <v>46296</v>
      </c>
      <c r="K474" s="6" t="n">
        <f aca="false">F474*G474</f>
        <v>115.52</v>
      </c>
      <c r="L474" s="6" t="n">
        <f aca="false">K474*(1-INDEX(Settings!$B$5:$B$9,MATCH(E474,Settings!$A$5:$A$9,0)))</f>
        <v>90.1056</v>
      </c>
      <c r="M474" s="6" t="n">
        <f aca="false">K474-L474</f>
        <v>25.4144</v>
      </c>
    </row>
    <row r="475" customFormat="false" ht="15" hidden="false" customHeight="false" outlineLevel="0" collapsed="false">
      <c r="A475" s="2" t="s">
        <v>512</v>
      </c>
      <c r="B475" s="5" t="n">
        <v>46312</v>
      </c>
      <c r="C475" s="2" t="s">
        <v>41</v>
      </c>
      <c r="D475" s="2" t="s">
        <v>42</v>
      </c>
      <c r="E475" s="2" t="s">
        <v>25</v>
      </c>
      <c r="F475" s="2" t="n">
        <v>135</v>
      </c>
      <c r="G475" s="6" t="n">
        <v>3.25</v>
      </c>
      <c r="H475" s="2" t="s">
        <v>26</v>
      </c>
      <c r="I475" s="2" t="n">
        <v>47</v>
      </c>
      <c r="J475" s="7" t="n">
        <f aca="false">DATE(YEAR(B475),MONTH(B475),1)</f>
        <v>46296</v>
      </c>
      <c r="K475" s="6" t="n">
        <f aca="false">F475*G475</f>
        <v>438.75</v>
      </c>
      <c r="L475" s="6" t="n">
        <f aca="false">K475*(1-INDEX(Settings!$B$5:$B$9,MATCH(E475,Settings!$A$5:$A$9,0)))</f>
        <v>342.225</v>
      </c>
      <c r="M475" s="6" t="n">
        <f aca="false">K475-L475</f>
        <v>96.525</v>
      </c>
    </row>
    <row r="476" customFormat="false" ht="15" hidden="false" customHeight="false" outlineLevel="0" collapsed="false">
      <c r="A476" s="2" t="s">
        <v>513</v>
      </c>
      <c r="B476" s="5" t="n">
        <v>46312</v>
      </c>
      <c r="C476" s="2" t="s">
        <v>41</v>
      </c>
      <c r="D476" s="2" t="s">
        <v>57</v>
      </c>
      <c r="E476" s="2" t="s">
        <v>32</v>
      </c>
      <c r="F476" s="2" t="n">
        <v>7</v>
      </c>
      <c r="G476" s="6" t="n">
        <v>87.92</v>
      </c>
      <c r="H476" s="2" t="s">
        <v>26</v>
      </c>
      <c r="I476" s="2" t="n">
        <v>3</v>
      </c>
      <c r="J476" s="7" t="n">
        <f aca="false">DATE(YEAR(B476),MONTH(B476),1)</f>
        <v>46296</v>
      </c>
      <c r="K476" s="6" t="n">
        <f aca="false">F476*G476</f>
        <v>615.44</v>
      </c>
      <c r="L476" s="6" t="n">
        <f aca="false">K476*(1-INDEX(Settings!$B$5:$B$9,MATCH(E476,Settings!$A$5:$A$9,0)))</f>
        <v>424.6536</v>
      </c>
      <c r="M476" s="6" t="n">
        <f aca="false">K476-L476</f>
        <v>190.7864</v>
      </c>
    </row>
    <row r="477" customFormat="false" ht="15" hidden="false" customHeight="false" outlineLevel="0" collapsed="false">
      <c r="A477" s="2" t="s">
        <v>514</v>
      </c>
      <c r="B477" s="5" t="n">
        <v>46315</v>
      </c>
      <c r="C477" s="2" t="s">
        <v>36</v>
      </c>
      <c r="D477" s="2" t="s">
        <v>37</v>
      </c>
      <c r="E477" s="2" t="s">
        <v>28</v>
      </c>
      <c r="F477" s="2" t="n">
        <v>147</v>
      </c>
      <c r="G477" s="6" t="n">
        <v>0.67</v>
      </c>
      <c r="H477" s="2" t="s">
        <v>26</v>
      </c>
      <c r="I477" s="2" t="n">
        <v>57</v>
      </c>
      <c r="J477" s="7" t="n">
        <f aca="false">DATE(YEAR(B477),MONTH(B477),1)</f>
        <v>46296</v>
      </c>
      <c r="K477" s="6" t="n">
        <f aca="false">F477*G477</f>
        <v>98.49</v>
      </c>
      <c r="L477" s="6" t="n">
        <f aca="false">K477*(1-INDEX(Settings!$B$5:$B$9,MATCH(E477,Settings!$A$5:$A$9,0)))</f>
        <v>57.1242</v>
      </c>
      <c r="M477" s="6" t="n">
        <f aca="false">K477-L477</f>
        <v>41.3658</v>
      </c>
    </row>
    <row r="478" customFormat="false" ht="15" hidden="false" customHeight="false" outlineLevel="0" collapsed="false">
      <c r="A478" s="2" t="s">
        <v>515</v>
      </c>
      <c r="B478" s="5" t="n">
        <v>46315</v>
      </c>
      <c r="C478" s="2" t="s">
        <v>30</v>
      </c>
      <c r="D478" s="2" t="s">
        <v>31</v>
      </c>
      <c r="E478" s="2" t="s">
        <v>39</v>
      </c>
      <c r="F478" s="2" t="n">
        <v>40</v>
      </c>
      <c r="G478" s="6" t="n">
        <v>36.78</v>
      </c>
      <c r="H478" s="2" t="s">
        <v>26</v>
      </c>
      <c r="I478" s="2" t="n">
        <v>24</v>
      </c>
      <c r="J478" s="7" t="n">
        <f aca="false">DATE(YEAR(B478),MONTH(B478),1)</f>
        <v>46296</v>
      </c>
      <c r="K478" s="6" t="n">
        <f aca="false">F478*G478</f>
        <v>1471.2</v>
      </c>
      <c r="L478" s="6" t="n">
        <f aca="false">K478*(1-INDEX(Settings!$B$5:$B$9,MATCH(E478,Settings!$A$5:$A$9,0)))</f>
        <v>1073.976</v>
      </c>
      <c r="M478" s="6" t="n">
        <f aca="false">K478-L478</f>
        <v>397.224</v>
      </c>
    </row>
    <row r="479" customFormat="false" ht="15" hidden="false" customHeight="false" outlineLevel="0" collapsed="false">
      <c r="A479" s="2" t="s">
        <v>516</v>
      </c>
      <c r="B479" s="5" t="n">
        <v>46315</v>
      </c>
      <c r="C479" s="2" t="s">
        <v>41</v>
      </c>
      <c r="D479" s="2" t="s">
        <v>42</v>
      </c>
      <c r="E479" s="2" t="s">
        <v>34</v>
      </c>
      <c r="F479" s="2" t="n">
        <v>56</v>
      </c>
      <c r="G479" s="6" t="n">
        <v>27.13</v>
      </c>
      <c r="H479" s="2" t="s">
        <v>26</v>
      </c>
      <c r="I479" s="2" t="n">
        <v>60</v>
      </c>
      <c r="J479" s="7" t="n">
        <f aca="false">DATE(YEAR(B479),MONTH(B479),1)</f>
        <v>46296</v>
      </c>
      <c r="K479" s="6" t="n">
        <f aca="false">F479*G479</f>
        <v>1519.28</v>
      </c>
      <c r="L479" s="6" t="n">
        <f aca="false">K479*(1-INDEX(Settings!$B$5:$B$9,MATCH(E479,Settings!$A$5:$A$9,0)))</f>
        <v>941.9536</v>
      </c>
      <c r="M479" s="6" t="n">
        <f aca="false">K479-L479</f>
        <v>577.3264</v>
      </c>
    </row>
    <row r="480" customFormat="false" ht="15" hidden="false" customHeight="false" outlineLevel="0" collapsed="false">
      <c r="A480" s="2" t="s">
        <v>517</v>
      </c>
      <c r="B480" s="5" t="n">
        <v>46317</v>
      </c>
      <c r="C480" s="2" t="s">
        <v>30</v>
      </c>
      <c r="D480" s="2" t="s">
        <v>31</v>
      </c>
      <c r="E480" s="2" t="s">
        <v>25</v>
      </c>
      <c r="F480" s="2" t="n">
        <v>275</v>
      </c>
      <c r="G480" s="6" t="n">
        <v>2.28</v>
      </c>
      <c r="H480" s="2" t="s">
        <v>71</v>
      </c>
      <c r="I480" s="2"/>
      <c r="J480" s="7" t="n">
        <f aca="false">DATE(YEAR(B480),MONTH(B480),1)</f>
        <v>46296</v>
      </c>
      <c r="K480" s="6" t="n">
        <f aca="false">F480*G480</f>
        <v>627</v>
      </c>
      <c r="L480" s="6" t="n">
        <f aca="false">K480*(1-INDEX(Settings!$B$5:$B$9,MATCH(E480,Settings!$A$5:$A$9,0)))</f>
        <v>489.06</v>
      </c>
      <c r="M480" s="6" t="n">
        <f aca="false">K480-L480</f>
        <v>137.94</v>
      </c>
    </row>
    <row r="481" customFormat="false" ht="15" hidden="false" customHeight="false" outlineLevel="0" collapsed="false">
      <c r="A481" s="2" t="s">
        <v>518</v>
      </c>
      <c r="B481" s="5" t="n">
        <v>46317</v>
      </c>
      <c r="C481" s="2" t="s">
        <v>41</v>
      </c>
      <c r="D481" s="2" t="s">
        <v>42</v>
      </c>
      <c r="E481" s="2" t="s">
        <v>39</v>
      </c>
      <c r="F481" s="2" t="n">
        <v>44</v>
      </c>
      <c r="G481" s="6" t="n">
        <v>53.3</v>
      </c>
      <c r="H481" s="2" t="s">
        <v>26</v>
      </c>
      <c r="I481" s="2" t="n">
        <v>27</v>
      </c>
      <c r="J481" s="7" t="n">
        <f aca="false">DATE(YEAR(B481),MONTH(B481),1)</f>
        <v>46296</v>
      </c>
      <c r="K481" s="6" t="n">
        <f aca="false">F481*G481</f>
        <v>2345.2</v>
      </c>
      <c r="L481" s="6" t="n">
        <f aca="false">K481*(1-INDEX(Settings!$B$5:$B$9,MATCH(E481,Settings!$A$5:$A$9,0)))</f>
        <v>1711.996</v>
      </c>
      <c r="M481" s="6" t="n">
        <f aca="false">K481-L481</f>
        <v>633.204</v>
      </c>
    </row>
    <row r="482" customFormat="false" ht="15" hidden="false" customHeight="false" outlineLevel="0" collapsed="false">
      <c r="A482" s="2" t="s">
        <v>519</v>
      </c>
      <c r="B482" s="5" t="n">
        <v>46318</v>
      </c>
      <c r="C482" s="2" t="s">
        <v>36</v>
      </c>
      <c r="D482" s="2" t="s">
        <v>37</v>
      </c>
      <c r="E482" s="2" t="s">
        <v>32</v>
      </c>
      <c r="F482" s="2" t="n">
        <v>3</v>
      </c>
      <c r="G482" s="6" t="n">
        <v>60.86</v>
      </c>
      <c r="H482" s="2" t="s">
        <v>26</v>
      </c>
      <c r="I482" s="2" t="n">
        <v>56</v>
      </c>
      <c r="J482" s="7" t="n">
        <f aca="false">DATE(YEAR(B482),MONTH(B482),1)</f>
        <v>46296</v>
      </c>
      <c r="K482" s="6" t="n">
        <f aca="false">F482*G482</f>
        <v>182.58</v>
      </c>
      <c r="L482" s="6" t="n">
        <f aca="false">K482*(1-INDEX(Settings!$B$5:$B$9,MATCH(E482,Settings!$A$5:$A$9,0)))</f>
        <v>125.9802</v>
      </c>
      <c r="M482" s="6" t="n">
        <f aca="false">K482-L482</f>
        <v>56.5998</v>
      </c>
    </row>
    <row r="483" customFormat="false" ht="15" hidden="false" customHeight="false" outlineLevel="0" collapsed="false">
      <c r="A483" s="2" t="s">
        <v>520</v>
      </c>
      <c r="B483" s="5" t="n">
        <v>46318</v>
      </c>
      <c r="C483" s="2" t="s">
        <v>23</v>
      </c>
      <c r="D483" s="2" t="s">
        <v>61</v>
      </c>
      <c r="E483" s="2" t="s">
        <v>32</v>
      </c>
      <c r="F483" s="2" t="n">
        <v>2</v>
      </c>
      <c r="G483" s="6" t="n">
        <v>80.43</v>
      </c>
      <c r="H483" s="2" t="s">
        <v>26</v>
      </c>
      <c r="I483" s="2" t="n">
        <v>50</v>
      </c>
      <c r="J483" s="7" t="n">
        <f aca="false">DATE(YEAR(B483),MONTH(B483),1)</f>
        <v>46296</v>
      </c>
      <c r="K483" s="6" t="n">
        <f aca="false">F483*G483</f>
        <v>160.86</v>
      </c>
      <c r="L483" s="6" t="n">
        <f aca="false">K483*(1-INDEX(Settings!$B$5:$B$9,MATCH(E483,Settings!$A$5:$A$9,0)))</f>
        <v>110.9934</v>
      </c>
      <c r="M483" s="6" t="n">
        <f aca="false">K483-L483</f>
        <v>49.8666</v>
      </c>
    </row>
    <row r="484" customFormat="false" ht="15" hidden="false" customHeight="false" outlineLevel="0" collapsed="false">
      <c r="A484" s="2" t="s">
        <v>521</v>
      </c>
      <c r="B484" s="5" t="n">
        <v>46321</v>
      </c>
      <c r="C484" s="2" t="s">
        <v>41</v>
      </c>
      <c r="D484" s="2" t="s">
        <v>42</v>
      </c>
      <c r="E484" s="2" t="s">
        <v>39</v>
      </c>
      <c r="F484" s="2" t="n">
        <v>43</v>
      </c>
      <c r="G484" s="6" t="n">
        <v>24.58</v>
      </c>
      <c r="H484" s="2" t="s">
        <v>26</v>
      </c>
      <c r="I484" s="2" t="n">
        <v>25</v>
      </c>
      <c r="J484" s="7" t="n">
        <f aca="false">DATE(YEAR(B484),MONTH(B484),1)</f>
        <v>46296</v>
      </c>
      <c r="K484" s="6" t="n">
        <f aca="false">F484*G484</f>
        <v>1056.94</v>
      </c>
      <c r="L484" s="6" t="n">
        <f aca="false">K484*(1-INDEX(Settings!$B$5:$B$9,MATCH(E484,Settings!$A$5:$A$9,0)))</f>
        <v>771.5662</v>
      </c>
      <c r="M484" s="6" t="n">
        <f aca="false">K484-L484</f>
        <v>285.3738</v>
      </c>
    </row>
    <row r="485" customFormat="false" ht="15" hidden="false" customHeight="false" outlineLevel="0" collapsed="false">
      <c r="A485" s="2" t="s">
        <v>522</v>
      </c>
      <c r="B485" s="5" t="n">
        <v>46321</v>
      </c>
      <c r="C485" s="2" t="s">
        <v>23</v>
      </c>
      <c r="D485" s="2" t="s">
        <v>24</v>
      </c>
      <c r="E485" s="2" t="s">
        <v>28</v>
      </c>
      <c r="F485" s="2" t="n">
        <v>322</v>
      </c>
      <c r="G485" s="6" t="n">
        <v>0.89</v>
      </c>
      <c r="H485" s="2" t="s">
        <v>26</v>
      </c>
      <c r="I485" s="2" t="n">
        <v>23</v>
      </c>
      <c r="J485" s="7" t="n">
        <f aca="false">DATE(YEAR(B485),MONTH(B485),1)</f>
        <v>46296</v>
      </c>
      <c r="K485" s="6" t="n">
        <f aca="false">F485*G485</f>
        <v>286.58</v>
      </c>
      <c r="L485" s="6" t="n">
        <f aca="false">K485*(1-INDEX(Settings!$B$5:$B$9,MATCH(E485,Settings!$A$5:$A$9,0)))</f>
        <v>166.2164</v>
      </c>
      <c r="M485" s="6" t="n">
        <f aca="false">K485-L485</f>
        <v>120.3636</v>
      </c>
    </row>
    <row r="486" customFormat="false" ht="15" hidden="false" customHeight="false" outlineLevel="0" collapsed="false">
      <c r="A486" s="2" t="s">
        <v>523</v>
      </c>
      <c r="B486" s="5" t="n">
        <v>46321</v>
      </c>
      <c r="C486" s="2" t="s">
        <v>41</v>
      </c>
      <c r="D486" s="2" t="s">
        <v>42</v>
      </c>
      <c r="E486" s="2" t="s">
        <v>39</v>
      </c>
      <c r="F486" s="2" t="n">
        <v>9</v>
      </c>
      <c r="G486" s="6" t="n">
        <v>18.52</v>
      </c>
      <c r="H486" s="2" t="s">
        <v>26</v>
      </c>
      <c r="I486" s="2" t="n">
        <v>41</v>
      </c>
      <c r="J486" s="7" t="n">
        <f aca="false">DATE(YEAR(B486),MONTH(B486),1)</f>
        <v>46296</v>
      </c>
      <c r="K486" s="6" t="n">
        <f aca="false">F486*G486</f>
        <v>166.68</v>
      </c>
      <c r="L486" s="6" t="n">
        <f aca="false">K486*(1-INDEX(Settings!$B$5:$B$9,MATCH(E486,Settings!$A$5:$A$9,0)))</f>
        <v>121.6764</v>
      </c>
      <c r="M486" s="6" t="n">
        <f aca="false">K486-L486</f>
        <v>45.0036</v>
      </c>
    </row>
    <row r="487" customFormat="false" ht="15" hidden="false" customHeight="false" outlineLevel="0" collapsed="false">
      <c r="A487" s="2" t="s">
        <v>524</v>
      </c>
      <c r="B487" s="5" t="n">
        <v>46323</v>
      </c>
      <c r="C487" s="2" t="s">
        <v>23</v>
      </c>
      <c r="D487" s="2" t="s">
        <v>61</v>
      </c>
      <c r="E487" s="2" t="s">
        <v>39</v>
      </c>
      <c r="F487" s="2" t="n">
        <v>47</v>
      </c>
      <c r="G487" s="6" t="n">
        <v>35.04</v>
      </c>
      <c r="H487" s="2" t="s">
        <v>26</v>
      </c>
      <c r="I487" s="2" t="n">
        <v>9</v>
      </c>
      <c r="J487" s="7" t="n">
        <f aca="false">DATE(YEAR(B487),MONTH(B487),1)</f>
        <v>46296</v>
      </c>
      <c r="K487" s="6" t="n">
        <f aca="false">F487*G487</f>
        <v>1646.88</v>
      </c>
      <c r="L487" s="6" t="n">
        <f aca="false">K487*(1-INDEX(Settings!$B$5:$B$9,MATCH(E487,Settings!$A$5:$A$9,0)))</f>
        <v>1202.2224</v>
      </c>
      <c r="M487" s="6" t="n">
        <f aca="false">K487-L487</f>
        <v>444.6576</v>
      </c>
    </row>
    <row r="488" customFormat="false" ht="15" hidden="false" customHeight="false" outlineLevel="0" collapsed="false">
      <c r="A488" s="2" t="s">
        <v>525</v>
      </c>
      <c r="B488" s="5" t="n">
        <v>46323</v>
      </c>
      <c r="C488" s="2" t="s">
        <v>41</v>
      </c>
      <c r="D488" s="2" t="s">
        <v>42</v>
      </c>
      <c r="E488" s="2" t="s">
        <v>28</v>
      </c>
      <c r="F488" s="2" t="n">
        <v>238</v>
      </c>
      <c r="G488" s="6" t="n">
        <v>0.96</v>
      </c>
      <c r="H488" s="2" t="s">
        <v>26</v>
      </c>
      <c r="I488" s="2" t="n">
        <v>66</v>
      </c>
      <c r="J488" s="7" t="n">
        <f aca="false">DATE(YEAR(B488),MONTH(B488),1)</f>
        <v>46296</v>
      </c>
      <c r="K488" s="6" t="n">
        <f aca="false">F488*G488</f>
        <v>228.48</v>
      </c>
      <c r="L488" s="6" t="n">
        <f aca="false">K488*(1-INDEX(Settings!$B$5:$B$9,MATCH(E488,Settings!$A$5:$A$9,0)))</f>
        <v>132.5184</v>
      </c>
      <c r="M488" s="6" t="n">
        <f aca="false">K488-L488</f>
        <v>95.9616</v>
      </c>
    </row>
    <row r="489" customFormat="false" ht="15" hidden="false" customHeight="false" outlineLevel="0" collapsed="false">
      <c r="A489" s="2" t="s">
        <v>526</v>
      </c>
      <c r="B489" s="5" t="n">
        <v>46323</v>
      </c>
      <c r="C489" s="2" t="s">
        <v>36</v>
      </c>
      <c r="D489" s="2" t="s">
        <v>37</v>
      </c>
      <c r="E489" s="2" t="s">
        <v>39</v>
      </c>
      <c r="F489" s="2" t="n">
        <v>37</v>
      </c>
      <c r="G489" s="6" t="n">
        <v>54.85</v>
      </c>
      <c r="H489" s="2" t="s">
        <v>26</v>
      </c>
      <c r="I489" s="2" t="n">
        <v>9</v>
      </c>
      <c r="J489" s="7" t="n">
        <f aca="false">DATE(YEAR(B489),MONTH(B489),1)</f>
        <v>46296</v>
      </c>
      <c r="K489" s="6" t="n">
        <f aca="false">F489*G489</f>
        <v>2029.45</v>
      </c>
      <c r="L489" s="6" t="n">
        <f aca="false">K489*(1-INDEX(Settings!$B$5:$B$9,MATCH(E489,Settings!$A$5:$A$9,0)))</f>
        <v>1481.4985</v>
      </c>
      <c r="M489" s="6" t="n">
        <f aca="false">K489-L489</f>
        <v>547.9515</v>
      </c>
    </row>
    <row r="490" customFormat="false" ht="15" hidden="false" customHeight="false" outlineLevel="0" collapsed="false">
      <c r="A490" s="2" t="s">
        <v>527</v>
      </c>
      <c r="B490" s="5" t="n">
        <v>46323</v>
      </c>
      <c r="C490" s="2" t="s">
        <v>30</v>
      </c>
      <c r="D490" s="2" t="s">
        <v>31</v>
      </c>
      <c r="E490" s="2" t="s">
        <v>34</v>
      </c>
      <c r="F490" s="2" t="n">
        <v>45</v>
      </c>
      <c r="G490" s="6" t="n">
        <v>12.36</v>
      </c>
      <c r="H490" s="2" t="s">
        <v>26</v>
      </c>
      <c r="I490" s="2" t="n">
        <v>63</v>
      </c>
      <c r="J490" s="7" t="n">
        <f aca="false">DATE(YEAR(B490),MONTH(B490),1)</f>
        <v>46296</v>
      </c>
      <c r="K490" s="6" t="n">
        <f aca="false">F490*G490</f>
        <v>556.2</v>
      </c>
      <c r="L490" s="6" t="n">
        <f aca="false">K490*(1-INDEX(Settings!$B$5:$B$9,MATCH(E490,Settings!$A$5:$A$9,0)))</f>
        <v>344.844</v>
      </c>
      <c r="M490" s="6" t="n">
        <f aca="false">K490-L490</f>
        <v>211.356</v>
      </c>
    </row>
    <row r="491" customFormat="false" ht="15" hidden="false" customHeight="false" outlineLevel="0" collapsed="false">
      <c r="A491" s="2" t="s">
        <v>528</v>
      </c>
      <c r="B491" s="5" t="n">
        <v>46325</v>
      </c>
      <c r="C491" s="2" t="s">
        <v>41</v>
      </c>
      <c r="D491" s="2" t="s">
        <v>42</v>
      </c>
      <c r="E491" s="2" t="s">
        <v>25</v>
      </c>
      <c r="F491" s="2" t="n">
        <v>145</v>
      </c>
      <c r="G491" s="6" t="n">
        <v>3.23</v>
      </c>
      <c r="H491" s="2" t="s">
        <v>26</v>
      </c>
      <c r="I491" s="2" t="n">
        <v>36</v>
      </c>
      <c r="J491" s="7" t="n">
        <f aca="false">DATE(YEAR(B491),MONTH(B491),1)</f>
        <v>46296</v>
      </c>
      <c r="K491" s="6" t="n">
        <f aca="false">F491*G491</f>
        <v>468.35</v>
      </c>
      <c r="L491" s="6" t="n">
        <f aca="false">K491*(1-INDEX(Settings!$B$5:$B$9,MATCH(E491,Settings!$A$5:$A$9,0)))</f>
        <v>365.313</v>
      </c>
      <c r="M491" s="6" t="n">
        <f aca="false">K491-L491</f>
        <v>103.037</v>
      </c>
    </row>
    <row r="492" customFormat="false" ht="15" hidden="false" customHeight="false" outlineLevel="0" collapsed="false">
      <c r="A492" s="2" t="s">
        <v>529</v>
      </c>
      <c r="B492" s="5" t="n">
        <v>46325</v>
      </c>
      <c r="C492" s="2" t="s">
        <v>23</v>
      </c>
      <c r="D492" s="2" t="s">
        <v>61</v>
      </c>
      <c r="E492" s="2" t="s">
        <v>25</v>
      </c>
      <c r="F492" s="2" t="n">
        <v>244</v>
      </c>
      <c r="G492" s="6" t="n">
        <v>0.56</v>
      </c>
      <c r="H492" s="2" t="s">
        <v>26</v>
      </c>
      <c r="I492" s="2" t="n">
        <v>46</v>
      </c>
      <c r="J492" s="7" t="n">
        <f aca="false">DATE(YEAR(B492),MONTH(B492),1)</f>
        <v>46296</v>
      </c>
      <c r="K492" s="6" t="n">
        <f aca="false">F492*G492</f>
        <v>136.64</v>
      </c>
      <c r="L492" s="6" t="n">
        <f aca="false">K492*(1-INDEX(Settings!$B$5:$B$9,MATCH(E492,Settings!$A$5:$A$9,0)))</f>
        <v>106.5792</v>
      </c>
      <c r="M492" s="6" t="n">
        <f aca="false">K492-L492</f>
        <v>30.0608</v>
      </c>
    </row>
    <row r="493" customFormat="false" ht="15" hidden="false" customHeight="false" outlineLevel="0" collapsed="false">
      <c r="A493" s="2" t="s">
        <v>530</v>
      </c>
      <c r="B493" s="5" t="n">
        <v>46326</v>
      </c>
      <c r="C493" s="2" t="s">
        <v>41</v>
      </c>
      <c r="D493" s="2" t="s">
        <v>42</v>
      </c>
      <c r="E493" s="2" t="s">
        <v>28</v>
      </c>
      <c r="F493" s="2" t="n">
        <v>178</v>
      </c>
      <c r="G493" s="6" t="n">
        <v>0.84</v>
      </c>
      <c r="H493" s="2" t="s">
        <v>26</v>
      </c>
      <c r="I493" s="2" t="n">
        <v>13</v>
      </c>
      <c r="J493" s="7" t="n">
        <f aca="false">DATE(YEAR(B493),MONTH(B493),1)</f>
        <v>46296</v>
      </c>
      <c r="K493" s="6" t="n">
        <f aca="false">F493*G493</f>
        <v>149.52</v>
      </c>
      <c r="L493" s="6" t="n">
        <f aca="false">K493*(1-INDEX(Settings!$B$5:$B$9,MATCH(E493,Settings!$A$5:$A$9,0)))</f>
        <v>86.7216</v>
      </c>
      <c r="M493" s="6" t="n">
        <f aca="false">K493-L493</f>
        <v>62.7984</v>
      </c>
    </row>
    <row r="494" customFormat="false" ht="15" hidden="false" customHeight="false" outlineLevel="0" collapsed="false">
      <c r="A494" s="2" t="s">
        <v>531</v>
      </c>
      <c r="B494" s="5" t="n">
        <v>46326</v>
      </c>
      <c r="C494" s="2" t="s">
        <v>36</v>
      </c>
      <c r="D494" s="2" t="s">
        <v>37</v>
      </c>
      <c r="E494" s="2" t="s">
        <v>39</v>
      </c>
      <c r="F494" s="2" t="n">
        <v>27</v>
      </c>
      <c r="G494" s="6" t="n">
        <v>59.72</v>
      </c>
      <c r="H494" s="2" t="s">
        <v>26</v>
      </c>
      <c r="I494" s="2" t="n">
        <v>11</v>
      </c>
      <c r="J494" s="7" t="n">
        <f aca="false">DATE(YEAR(B494),MONTH(B494),1)</f>
        <v>46296</v>
      </c>
      <c r="K494" s="6" t="n">
        <f aca="false">F494*G494</f>
        <v>1612.44</v>
      </c>
      <c r="L494" s="6" t="n">
        <f aca="false">K494*(1-INDEX(Settings!$B$5:$B$9,MATCH(E494,Settings!$A$5:$A$9,0)))</f>
        <v>1177.0812</v>
      </c>
      <c r="M494" s="6" t="n">
        <f aca="false">K494-L494</f>
        <v>435.3588</v>
      </c>
    </row>
    <row r="495" customFormat="false" ht="15" hidden="false" customHeight="false" outlineLevel="0" collapsed="false">
      <c r="A495" s="2" t="s">
        <v>532</v>
      </c>
      <c r="B495" s="5" t="n">
        <v>46326</v>
      </c>
      <c r="C495" s="2" t="s">
        <v>36</v>
      </c>
      <c r="D495" s="2" t="s">
        <v>37</v>
      </c>
      <c r="E495" s="2" t="s">
        <v>39</v>
      </c>
      <c r="F495" s="2" t="n">
        <v>14</v>
      </c>
      <c r="G495" s="6" t="n">
        <v>53.17</v>
      </c>
      <c r="H495" s="2" t="s">
        <v>26</v>
      </c>
      <c r="I495" s="2" t="n">
        <v>58</v>
      </c>
      <c r="J495" s="7" t="n">
        <f aca="false">DATE(YEAR(B495),MONTH(B495),1)</f>
        <v>46296</v>
      </c>
      <c r="K495" s="6" t="n">
        <f aca="false">F495*G495</f>
        <v>744.38</v>
      </c>
      <c r="L495" s="6" t="n">
        <f aca="false">K495*(1-INDEX(Settings!$B$5:$B$9,MATCH(E495,Settings!$A$5:$A$9,0)))</f>
        <v>543.3974</v>
      </c>
      <c r="M495" s="6" t="n">
        <f aca="false">K495-L495</f>
        <v>200.9826</v>
      </c>
    </row>
    <row r="496" customFormat="false" ht="15" hidden="false" customHeight="false" outlineLevel="0" collapsed="false">
      <c r="A496" s="2" t="s">
        <v>533</v>
      </c>
      <c r="B496" s="5" t="n">
        <v>46327</v>
      </c>
      <c r="C496" s="2" t="s">
        <v>30</v>
      </c>
      <c r="D496" s="2" t="s">
        <v>31</v>
      </c>
      <c r="E496" s="2" t="s">
        <v>39</v>
      </c>
      <c r="F496" s="2" t="n">
        <v>38</v>
      </c>
      <c r="G496" s="6" t="n">
        <v>33.89</v>
      </c>
      <c r="H496" s="2" t="s">
        <v>26</v>
      </c>
      <c r="I496" s="2" t="n">
        <v>18</v>
      </c>
      <c r="J496" s="7" t="n">
        <f aca="false">DATE(YEAR(B496),MONTH(B496),1)</f>
        <v>46327</v>
      </c>
      <c r="K496" s="6" t="n">
        <f aca="false">F496*G496</f>
        <v>1287.82</v>
      </c>
      <c r="L496" s="6" t="n">
        <f aca="false">K496*(1-INDEX(Settings!$B$5:$B$9,MATCH(E496,Settings!$A$5:$A$9,0)))</f>
        <v>940.1086</v>
      </c>
      <c r="M496" s="6" t="n">
        <f aca="false">K496-L496</f>
        <v>347.7114</v>
      </c>
    </row>
    <row r="497" customFormat="false" ht="15" hidden="false" customHeight="false" outlineLevel="0" collapsed="false">
      <c r="A497" s="2" t="s">
        <v>534</v>
      </c>
      <c r="B497" s="5" t="n">
        <v>46328</v>
      </c>
      <c r="C497" s="2" t="s">
        <v>41</v>
      </c>
      <c r="D497" s="2" t="s">
        <v>42</v>
      </c>
      <c r="E497" s="2" t="s">
        <v>28</v>
      </c>
      <c r="F497" s="2" t="n">
        <v>368</v>
      </c>
      <c r="G497" s="6" t="n">
        <v>0.67</v>
      </c>
      <c r="H497" s="2" t="s">
        <v>26</v>
      </c>
      <c r="I497" s="2" t="n">
        <v>43</v>
      </c>
      <c r="J497" s="7" t="n">
        <f aca="false">DATE(YEAR(B497),MONTH(B497),1)</f>
        <v>46327</v>
      </c>
      <c r="K497" s="6" t="n">
        <f aca="false">F497*G497</f>
        <v>246.56</v>
      </c>
      <c r="L497" s="6" t="n">
        <f aca="false">K497*(1-INDEX(Settings!$B$5:$B$9,MATCH(E497,Settings!$A$5:$A$9,0)))</f>
        <v>143.0048</v>
      </c>
      <c r="M497" s="6" t="n">
        <f aca="false">K497-L497</f>
        <v>103.5552</v>
      </c>
    </row>
    <row r="498" customFormat="false" ht="15" hidden="false" customHeight="false" outlineLevel="0" collapsed="false">
      <c r="A498" s="2" t="s">
        <v>535</v>
      </c>
      <c r="B498" s="5" t="n">
        <v>46329</v>
      </c>
      <c r="C498" s="2" t="s">
        <v>36</v>
      </c>
      <c r="D498" s="2" t="s">
        <v>37</v>
      </c>
      <c r="E498" s="2" t="s">
        <v>28</v>
      </c>
      <c r="F498" s="2" t="n">
        <v>136</v>
      </c>
      <c r="G498" s="6" t="n">
        <v>0.98</v>
      </c>
      <c r="H498" s="2" t="s">
        <v>26</v>
      </c>
      <c r="I498" s="2" t="n">
        <v>14</v>
      </c>
      <c r="J498" s="7" t="n">
        <f aca="false">DATE(YEAR(B498),MONTH(B498),1)</f>
        <v>46327</v>
      </c>
      <c r="K498" s="6" t="n">
        <f aca="false">F498*G498</f>
        <v>133.28</v>
      </c>
      <c r="L498" s="6" t="n">
        <f aca="false">K498*(1-INDEX(Settings!$B$5:$B$9,MATCH(E498,Settings!$A$5:$A$9,0)))</f>
        <v>77.3024</v>
      </c>
      <c r="M498" s="6" t="n">
        <f aca="false">K498-L498</f>
        <v>55.9776</v>
      </c>
    </row>
    <row r="499" customFormat="false" ht="15" hidden="false" customHeight="false" outlineLevel="0" collapsed="false">
      <c r="A499" s="2" t="s">
        <v>536</v>
      </c>
      <c r="B499" s="5" t="n">
        <v>46331</v>
      </c>
      <c r="C499" s="2" t="s">
        <v>30</v>
      </c>
      <c r="D499" s="2" t="s">
        <v>31</v>
      </c>
      <c r="E499" s="2" t="s">
        <v>28</v>
      </c>
      <c r="F499" s="2" t="n">
        <v>64</v>
      </c>
      <c r="G499" s="6" t="n">
        <v>1.62</v>
      </c>
      <c r="H499" s="2" t="s">
        <v>71</v>
      </c>
      <c r="I499" s="2"/>
      <c r="J499" s="7" t="n">
        <f aca="false">DATE(YEAR(B499),MONTH(B499),1)</f>
        <v>46327</v>
      </c>
      <c r="K499" s="6" t="n">
        <f aca="false">F499*G499</f>
        <v>103.68</v>
      </c>
      <c r="L499" s="6" t="n">
        <f aca="false">K499*(1-INDEX(Settings!$B$5:$B$9,MATCH(E499,Settings!$A$5:$A$9,0)))</f>
        <v>60.1344</v>
      </c>
      <c r="M499" s="6" t="n">
        <f aca="false">K499-L499</f>
        <v>43.5456</v>
      </c>
    </row>
    <row r="500" customFormat="false" ht="15" hidden="false" customHeight="false" outlineLevel="0" collapsed="false">
      <c r="A500" s="2" t="s">
        <v>537</v>
      </c>
      <c r="B500" s="5" t="n">
        <v>46331</v>
      </c>
      <c r="C500" s="2" t="s">
        <v>23</v>
      </c>
      <c r="D500" s="2" t="s">
        <v>61</v>
      </c>
      <c r="E500" s="2" t="s">
        <v>32</v>
      </c>
      <c r="F500" s="2" t="n">
        <v>11</v>
      </c>
      <c r="G500" s="6" t="n">
        <v>28.65</v>
      </c>
      <c r="H500" s="2" t="s">
        <v>26</v>
      </c>
      <c r="I500" s="2" t="n">
        <v>54</v>
      </c>
      <c r="J500" s="7" t="n">
        <f aca="false">DATE(YEAR(B500),MONTH(B500),1)</f>
        <v>46327</v>
      </c>
      <c r="K500" s="6" t="n">
        <f aca="false">F500*G500</f>
        <v>315.15</v>
      </c>
      <c r="L500" s="6" t="n">
        <f aca="false">K500*(1-INDEX(Settings!$B$5:$B$9,MATCH(E500,Settings!$A$5:$A$9,0)))</f>
        <v>217.4535</v>
      </c>
      <c r="M500" s="6" t="n">
        <f aca="false">K500-L500</f>
        <v>97.6965</v>
      </c>
    </row>
    <row r="501" customFormat="false" ht="15" hidden="false" customHeight="false" outlineLevel="0" collapsed="false">
      <c r="A501" s="2" t="s">
        <v>538</v>
      </c>
      <c r="B501" s="5" t="n">
        <v>46333</v>
      </c>
      <c r="C501" s="2" t="s">
        <v>41</v>
      </c>
      <c r="D501" s="2" t="s">
        <v>42</v>
      </c>
      <c r="E501" s="2" t="s">
        <v>39</v>
      </c>
      <c r="F501" s="2" t="n">
        <v>33</v>
      </c>
      <c r="G501" s="6" t="n">
        <v>33.86</v>
      </c>
      <c r="H501" s="2" t="s">
        <v>26</v>
      </c>
      <c r="I501" s="2" t="n">
        <v>34</v>
      </c>
      <c r="J501" s="7" t="n">
        <f aca="false">DATE(YEAR(B501),MONTH(B501),1)</f>
        <v>46327</v>
      </c>
      <c r="K501" s="6" t="n">
        <f aca="false">F501*G501</f>
        <v>1117.38</v>
      </c>
      <c r="L501" s="6" t="n">
        <f aca="false">K501*(1-INDEX(Settings!$B$5:$B$9,MATCH(E501,Settings!$A$5:$A$9,0)))</f>
        <v>815.6874</v>
      </c>
      <c r="M501" s="6" t="n">
        <f aca="false">K501-L501</f>
        <v>301.6926</v>
      </c>
    </row>
    <row r="502" customFormat="false" ht="15" hidden="false" customHeight="false" outlineLevel="0" collapsed="false">
      <c r="A502" s="2" t="s">
        <v>539</v>
      </c>
      <c r="B502" s="5" t="n">
        <v>46333</v>
      </c>
      <c r="C502" s="2" t="s">
        <v>41</v>
      </c>
      <c r="D502" s="2" t="s">
        <v>42</v>
      </c>
      <c r="E502" s="2" t="s">
        <v>34</v>
      </c>
      <c r="F502" s="2" t="n">
        <v>30</v>
      </c>
      <c r="G502" s="6" t="n">
        <v>18.3</v>
      </c>
      <c r="H502" s="2" t="s">
        <v>26</v>
      </c>
      <c r="I502" s="2" t="n">
        <v>13</v>
      </c>
      <c r="J502" s="7" t="n">
        <f aca="false">DATE(YEAR(B502),MONTH(B502),1)</f>
        <v>46327</v>
      </c>
      <c r="K502" s="6" t="n">
        <f aca="false">F502*G502</f>
        <v>549</v>
      </c>
      <c r="L502" s="6" t="n">
        <f aca="false">K502*(1-INDEX(Settings!$B$5:$B$9,MATCH(E502,Settings!$A$5:$A$9,0)))</f>
        <v>340.38</v>
      </c>
      <c r="M502" s="6" t="n">
        <f aca="false">K502-L502</f>
        <v>208.62</v>
      </c>
    </row>
    <row r="503" customFormat="false" ht="15" hidden="false" customHeight="false" outlineLevel="0" collapsed="false">
      <c r="A503" s="2" t="s">
        <v>540</v>
      </c>
      <c r="B503" s="5" t="n">
        <v>46333</v>
      </c>
      <c r="C503" s="2" t="s">
        <v>23</v>
      </c>
      <c r="D503" s="2" t="s">
        <v>61</v>
      </c>
      <c r="E503" s="2" t="s">
        <v>25</v>
      </c>
      <c r="F503" s="2" t="n">
        <v>163</v>
      </c>
      <c r="G503" s="6" t="n">
        <v>2.13</v>
      </c>
      <c r="H503" s="2" t="s">
        <v>71</v>
      </c>
      <c r="I503" s="2"/>
      <c r="J503" s="7" t="n">
        <f aca="false">DATE(YEAR(B503),MONTH(B503),1)</f>
        <v>46327</v>
      </c>
      <c r="K503" s="6" t="n">
        <f aca="false">F503*G503</f>
        <v>347.19</v>
      </c>
      <c r="L503" s="6" t="n">
        <f aca="false">K503*(1-INDEX(Settings!$B$5:$B$9,MATCH(E503,Settings!$A$5:$A$9,0)))</f>
        <v>270.8082</v>
      </c>
      <c r="M503" s="6" t="n">
        <f aca="false">K503-L503</f>
        <v>76.3818</v>
      </c>
    </row>
    <row r="504" customFormat="false" ht="15" hidden="false" customHeight="false" outlineLevel="0" collapsed="false">
      <c r="A504" s="2" t="s">
        <v>541</v>
      </c>
      <c r="B504" s="5" t="n">
        <v>46334</v>
      </c>
      <c r="C504" s="2" t="s">
        <v>23</v>
      </c>
      <c r="D504" s="2" t="s">
        <v>61</v>
      </c>
      <c r="E504" s="2" t="s">
        <v>32</v>
      </c>
      <c r="F504" s="2" t="n">
        <v>10</v>
      </c>
      <c r="G504" s="6" t="n">
        <v>54.46</v>
      </c>
      <c r="H504" s="2" t="s">
        <v>26</v>
      </c>
      <c r="I504" s="2" t="n">
        <v>74</v>
      </c>
      <c r="J504" s="7" t="n">
        <f aca="false">DATE(YEAR(B504),MONTH(B504),1)</f>
        <v>46327</v>
      </c>
      <c r="K504" s="6" t="n">
        <f aca="false">F504*G504</f>
        <v>544.6</v>
      </c>
      <c r="L504" s="6" t="n">
        <f aca="false">K504*(1-INDEX(Settings!$B$5:$B$9,MATCH(E504,Settings!$A$5:$A$9,0)))</f>
        <v>375.774</v>
      </c>
      <c r="M504" s="6" t="n">
        <f aca="false">K504-L504</f>
        <v>168.826</v>
      </c>
    </row>
    <row r="505" customFormat="false" ht="15" hidden="false" customHeight="false" outlineLevel="0" collapsed="false">
      <c r="A505" s="2" t="s">
        <v>542</v>
      </c>
      <c r="B505" s="5" t="n">
        <v>46334</v>
      </c>
      <c r="C505" s="2" t="s">
        <v>23</v>
      </c>
      <c r="D505" s="2" t="s">
        <v>61</v>
      </c>
      <c r="E505" s="2" t="s">
        <v>32</v>
      </c>
      <c r="F505" s="2" t="n">
        <v>12</v>
      </c>
      <c r="G505" s="6" t="n">
        <v>77.78</v>
      </c>
      <c r="H505" s="2" t="s">
        <v>26</v>
      </c>
      <c r="I505" s="2" t="n">
        <v>22</v>
      </c>
      <c r="J505" s="7" t="n">
        <f aca="false">DATE(YEAR(B505),MONTH(B505),1)</f>
        <v>46327</v>
      </c>
      <c r="K505" s="6" t="n">
        <f aca="false">F505*G505</f>
        <v>933.36</v>
      </c>
      <c r="L505" s="6" t="n">
        <f aca="false">K505*(1-INDEX(Settings!$B$5:$B$9,MATCH(E505,Settings!$A$5:$A$9,0)))</f>
        <v>644.0184</v>
      </c>
      <c r="M505" s="6" t="n">
        <f aca="false">K505-L505</f>
        <v>289.3416</v>
      </c>
    </row>
    <row r="506" customFormat="false" ht="15" hidden="false" customHeight="false" outlineLevel="0" collapsed="false">
      <c r="A506" s="2" t="s">
        <v>543</v>
      </c>
      <c r="B506" s="5" t="n">
        <v>46334</v>
      </c>
      <c r="C506" s="2" t="s">
        <v>23</v>
      </c>
      <c r="D506" s="2" t="s">
        <v>24</v>
      </c>
      <c r="E506" s="2" t="s">
        <v>25</v>
      </c>
      <c r="F506" s="2" t="n">
        <v>80</v>
      </c>
      <c r="G506" s="6" t="n">
        <v>2.27</v>
      </c>
      <c r="H506" s="2" t="s">
        <v>26</v>
      </c>
      <c r="I506" s="2" t="n">
        <v>13</v>
      </c>
      <c r="J506" s="7" t="n">
        <f aca="false">DATE(YEAR(B506),MONTH(B506),1)</f>
        <v>46327</v>
      </c>
      <c r="K506" s="6" t="n">
        <f aca="false">F506*G506</f>
        <v>181.6</v>
      </c>
      <c r="L506" s="6" t="n">
        <f aca="false">K506*(1-INDEX(Settings!$B$5:$B$9,MATCH(E506,Settings!$A$5:$A$9,0)))</f>
        <v>141.648</v>
      </c>
      <c r="M506" s="6" t="n">
        <f aca="false">K506-L506</f>
        <v>39.952</v>
      </c>
    </row>
    <row r="507" customFormat="false" ht="15" hidden="false" customHeight="false" outlineLevel="0" collapsed="false">
      <c r="A507" s="2" t="s">
        <v>544</v>
      </c>
      <c r="B507" s="5" t="n">
        <v>46334</v>
      </c>
      <c r="C507" s="2" t="s">
        <v>23</v>
      </c>
      <c r="D507" s="2" t="s">
        <v>24</v>
      </c>
      <c r="E507" s="2" t="s">
        <v>34</v>
      </c>
      <c r="F507" s="2" t="n">
        <v>37</v>
      </c>
      <c r="G507" s="6" t="n">
        <v>30.74</v>
      </c>
      <c r="H507" s="2" t="s">
        <v>26</v>
      </c>
      <c r="I507" s="2" t="n">
        <v>24</v>
      </c>
      <c r="J507" s="7" t="n">
        <f aca="false">DATE(YEAR(B507),MONTH(B507),1)</f>
        <v>46327</v>
      </c>
      <c r="K507" s="6" t="n">
        <f aca="false">F507*G507</f>
        <v>1137.38</v>
      </c>
      <c r="L507" s="6" t="n">
        <f aca="false">K507*(1-INDEX(Settings!$B$5:$B$9,MATCH(E507,Settings!$A$5:$A$9,0)))</f>
        <v>705.1756</v>
      </c>
      <c r="M507" s="6" t="n">
        <f aca="false">K507-L507</f>
        <v>432.2044</v>
      </c>
    </row>
    <row r="508" customFormat="false" ht="15" hidden="false" customHeight="false" outlineLevel="0" collapsed="false">
      <c r="A508" s="2" t="s">
        <v>545</v>
      </c>
      <c r="B508" s="5" t="n">
        <v>46335</v>
      </c>
      <c r="C508" s="2" t="s">
        <v>36</v>
      </c>
      <c r="D508" s="2" t="s">
        <v>37</v>
      </c>
      <c r="E508" s="2" t="s">
        <v>34</v>
      </c>
      <c r="F508" s="2" t="n">
        <v>5</v>
      </c>
      <c r="G508" s="6" t="n">
        <v>28.5</v>
      </c>
      <c r="H508" s="2" t="s">
        <v>26</v>
      </c>
      <c r="I508" s="2" t="n">
        <v>56</v>
      </c>
      <c r="J508" s="7" t="n">
        <f aca="false">DATE(YEAR(B508),MONTH(B508),1)</f>
        <v>46327</v>
      </c>
      <c r="K508" s="6" t="n">
        <f aca="false">F508*G508</f>
        <v>142.5</v>
      </c>
      <c r="L508" s="6" t="n">
        <f aca="false">K508*(1-INDEX(Settings!$B$5:$B$9,MATCH(E508,Settings!$A$5:$A$9,0)))</f>
        <v>88.35</v>
      </c>
      <c r="M508" s="6" t="n">
        <f aca="false">K508-L508</f>
        <v>54.15</v>
      </c>
    </row>
    <row r="509" customFormat="false" ht="15" hidden="false" customHeight="false" outlineLevel="0" collapsed="false">
      <c r="A509" s="2" t="s">
        <v>546</v>
      </c>
      <c r="B509" s="5" t="n">
        <v>46336</v>
      </c>
      <c r="C509" s="2" t="s">
        <v>41</v>
      </c>
      <c r="D509" s="2" t="s">
        <v>42</v>
      </c>
      <c r="E509" s="2" t="s">
        <v>28</v>
      </c>
      <c r="F509" s="2" t="n">
        <v>158</v>
      </c>
      <c r="G509" s="6" t="n">
        <v>1.35</v>
      </c>
      <c r="H509" s="2" t="s">
        <v>71</v>
      </c>
      <c r="I509" s="2"/>
      <c r="J509" s="7" t="n">
        <f aca="false">DATE(YEAR(B509),MONTH(B509),1)</f>
        <v>46327</v>
      </c>
      <c r="K509" s="6" t="n">
        <f aca="false">F509*G509</f>
        <v>213.3</v>
      </c>
      <c r="L509" s="6" t="n">
        <f aca="false">K509*(1-INDEX(Settings!$B$5:$B$9,MATCH(E509,Settings!$A$5:$A$9,0)))</f>
        <v>123.714</v>
      </c>
      <c r="M509" s="6" t="n">
        <f aca="false">K509-L509</f>
        <v>89.586</v>
      </c>
    </row>
    <row r="510" customFormat="false" ht="15" hidden="false" customHeight="false" outlineLevel="0" collapsed="false">
      <c r="A510" s="2" t="s">
        <v>547</v>
      </c>
      <c r="B510" s="5" t="n">
        <v>46336</v>
      </c>
      <c r="C510" s="2" t="s">
        <v>36</v>
      </c>
      <c r="D510" s="2" t="s">
        <v>37</v>
      </c>
      <c r="E510" s="2" t="s">
        <v>28</v>
      </c>
      <c r="F510" s="2" t="n">
        <v>355</v>
      </c>
      <c r="G510" s="6" t="n">
        <v>1.52</v>
      </c>
      <c r="H510" s="2" t="s">
        <v>26</v>
      </c>
      <c r="I510" s="2" t="n">
        <v>33</v>
      </c>
      <c r="J510" s="7" t="n">
        <f aca="false">DATE(YEAR(B510),MONTH(B510),1)</f>
        <v>46327</v>
      </c>
      <c r="K510" s="6" t="n">
        <f aca="false">F510*G510</f>
        <v>539.6</v>
      </c>
      <c r="L510" s="6" t="n">
        <f aca="false">K510*(1-INDEX(Settings!$B$5:$B$9,MATCH(E510,Settings!$A$5:$A$9,0)))</f>
        <v>312.968</v>
      </c>
      <c r="M510" s="6" t="n">
        <f aca="false">K510-L510</f>
        <v>226.632</v>
      </c>
    </row>
    <row r="511" customFormat="false" ht="15" hidden="false" customHeight="false" outlineLevel="0" collapsed="false">
      <c r="A511" s="2" t="s">
        <v>548</v>
      </c>
      <c r="B511" s="5" t="n">
        <v>46337</v>
      </c>
      <c r="C511" s="2" t="s">
        <v>23</v>
      </c>
      <c r="D511" s="2" t="s">
        <v>61</v>
      </c>
      <c r="E511" s="2" t="s">
        <v>32</v>
      </c>
      <c r="F511" s="2" t="n">
        <v>40</v>
      </c>
      <c r="G511" s="6" t="n">
        <v>46.97</v>
      </c>
      <c r="H511" s="2" t="s">
        <v>26</v>
      </c>
      <c r="I511" s="2" t="n">
        <v>47</v>
      </c>
      <c r="J511" s="7" t="n">
        <f aca="false">DATE(YEAR(B511),MONTH(B511),1)</f>
        <v>46327</v>
      </c>
      <c r="K511" s="6" t="n">
        <f aca="false">F511*G511</f>
        <v>1878.8</v>
      </c>
      <c r="L511" s="6" t="n">
        <f aca="false">K511*(1-INDEX(Settings!$B$5:$B$9,MATCH(E511,Settings!$A$5:$A$9,0)))</f>
        <v>1296.372</v>
      </c>
      <c r="M511" s="6" t="n">
        <f aca="false">K511-L511</f>
        <v>582.428</v>
      </c>
    </row>
    <row r="512" customFormat="false" ht="15" hidden="false" customHeight="false" outlineLevel="0" collapsed="false">
      <c r="A512" s="2" t="s">
        <v>549</v>
      </c>
      <c r="B512" s="5" t="n">
        <v>46338</v>
      </c>
      <c r="C512" s="2" t="s">
        <v>30</v>
      </c>
      <c r="D512" s="2" t="s">
        <v>31</v>
      </c>
      <c r="E512" s="2" t="s">
        <v>32</v>
      </c>
      <c r="F512" s="2" t="n">
        <v>42</v>
      </c>
      <c r="G512" s="6" t="n">
        <v>81.55</v>
      </c>
      <c r="H512" s="2" t="s">
        <v>26</v>
      </c>
      <c r="I512" s="2" t="n">
        <v>50</v>
      </c>
      <c r="J512" s="7" t="n">
        <f aca="false">DATE(YEAR(B512),MONTH(B512),1)</f>
        <v>46327</v>
      </c>
      <c r="K512" s="6" t="n">
        <f aca="false">F512*G512</f>
        <v>3425.1</v>
      </c>
      <c r="L512" s="6" t="n">
        <f aca="false">K512*(1-INDEX(Settings!$B$5:$B$9,MATCH(E512,Settings!$A$5:$A$9,0)))</f>
        <v>2363.319</v>
      </c>
      <c r="M512" s="6" t="n">
        <f aca="false">K512-L512</f>
        <v>1061.781</v>
      </c>
    </row>
    <row r="513" customFormat="false" ht="15" hidden="false" customHeight="false" outlineLevel="0" collapsed="false">
      <c r="A513" s="2" t="s">
        <v>550</v>
      </c>
      <c r="B513" s="5" t="n">
        <v>46340</v>
      </c>
      <c r="C513" s="2" t="s">
        <v>41</v>
      </c>
      <c r="D513" s="2" t="s">
        <v>57</v>
      </c>
      <c r="E513" s="2" t="s">
        <v>25</v>
      </c>
      <c r="F513" s="2" t="n">
        <v>212</v>
      </c>
      <c r="G513" s="6" t="n">
        <v>2.23</v>
      </c>
      <c r="H513" s="2" t="s">
        <v>26</v>
      </c>
      <c r="I513" s="2" t="n">
        <v>63</v>
      </c>
      <c r="J513" s="7" t="n">
        <f aca="false">DATE(YEAR(B513),MONTH(B513),1)</f>
        <v>46327</v>
      </c>
      <c r="K513" s="6" t="n">
        <f aca="false">F513*G513</f>
        <v>472.76</v>
      </c>
      <c r="L513" s="6" t="n">
        <f aca="false">K513*(1-INDEX(Settings!$B$5:$B$9,MATCH(E513,Settings!$A$5:$A$9,0)))</f>
        <v>368.7528</v>
      </c>
      <c r="M513" s="6" t="n">
        <f aca="false">K513-L513</f>
        <v>104.0072</v>
      </c>
    </row>
    <row r="514" customFormat="false" ht="15" hidden="false" customHeight="false" outlineLevel="0" collapsed="false">
      <c r="A514" s="2" t="s">
        <v>551</v>
      </c>
      <c r="B514" s="5" t="n">
        <v>46341</v>
      </c>
      <c r="C514" s="2" t="s">
        <v>41</v>
      </c>
      <c r="D514" s="2" t="s">
        <v>57</v>
      </c>
      <c r="E514" s="2" t="s">
        <v>25</v>
      </c>
      <c r="F514" s="2" t="n">
        <v>368</v>
      </c>
      <c r="G514" s="6" t="n">
        <v>0.99</v>
      </c>
      <c r="H514" s="2" t="s">
        <v>26</v>
      </c>
      <c r="I514" s="2" t="n">
        <v>23</v>
      </c>
      <c r="J514" s="7" t="n">
        <f aca="false">DATE(YEAR(B514),MONTH(B514),1)</f>
        <v>46327</v>
      </c>
      <c r="K514" s="6" t="n">
        <f aca="false">F514*G514</f>
        <v>364.32</v>
      </c>
      <c r="L514" s="6" t="n">
        <f aca="false">K514*(1-INDEX(Settings!$B$5:$B$9,MATCH(E514,Settings!$A$5:$A$9,0)))</f>
        <v>284.1696</v>
      </c>
      <c r="M514" s="6" t="n">
        <f aca="false">K514-L514</f>
        <v>80.1504</v>
      </c>
    </row>
    <row r="515" customFormat="false" ht="15" hidden="false" customHeight="false" outlineLevel="0" collapsed="false">
      <c r="A515" s="2" t="s">
        <v>552</v>
      </c>
      <c r="B515" s="5" t="n">
        <v>46341</v>
      </c>
      <c r="C515" s="2" t="s">
        <v>36</v>
      </c>
      <c r="D515" s="2" t="s">
        <v>37</v>
      </c>
      <c r="E515" s="2" t="s">
        <v>34</v>
      </c>
      <c r="F515" s="2" t="n">
        <v>50</v>
      </c>
      <c r="G515" s="6" t="n">
        <v>6.36</v>
      </c>
      <c r="H515" s="2" t="s">
        <v>26</v>
      </c>
      <c r="I515" s="2" t="n">
        <v>16</v>
      </c>
      <c r="J515" s="7" t="n">
        <f aca="false">DATE(YEAR(B515),MONTH(B515),1)</f>
        <v>46327</v>
      </c>
      <c r="K515" s="6" t="n">
        <f aca="false">F515*G515</f>
        <v>318</v>
      </c>
      <c r="L515" s="6" t="n">
        <f aca="false">K515*(1-INDEX(Settings!$B$5:$B$9,MATCH(E515,Settings!$A$5:$A$9,0)))</f>
        <v>197.16</v>
      </c>
      <c r="M515" s="6" t="n">
        <f aca="false">K515-L515</f>
        <v>120.84</v>
      </c>
    </row>
    <row r="516" customFormat="false" ht="15" hidden="false" customHeight="false" outlineLevel="0" collapsed="false">
      <c r="A516" s="2" t="s">
        <v>553</v>
      </c>
      <c r="B516" s="5" t="n">
        <v>46342</v>
      </c>
      <c r="C516" s="2" t="s">
        <v>30</v>
      </c>
      <c r="D516" s="2" t="s">
        <v>31</v>
      </c>
      <c r="E516" s="2" t="s">
        <v>25</v>
      </c>
      <c r="F516" s="2" t="n">
        <v>56</v>
      </c>
      <c r="G516" s="6" t="n">
        <v>1.03</v>
      </c>
      <c r="H516" s="2" t="s">
        <v>26</v>
      </c>
      <c r="I516" s="2" t="n">
        <v>58</v>
      </c>
      <c r="J516" s="7" t="n">
        <f aca="false">DATE(YEAR(B516),MONTH(B516),1)</f>
        <v>46327</v>
      </c>
      <c r="K516" s="6" t="n">
        <f aca="false">F516*G516</f>
        <v>57.68</v>
      </c>
      <c r="L516" s="6" t="n">
        <f aca="false">K516*(1-INDEX(Settings!$B$5:$B$9,MATCH(E516,Settings!$A$5:$A$9,0)))</f>
        <v>44.9904</v>
      </c>
      <c r="M516" s="6" t="n">
        <f aca="false">K516-L516</f>
        <v>12.6896</v>
      </c>
    </row>
    <row r="517" customFormat="false" ht="15" hidden="false" customHeight="false" outlineLevel="0" collapsed="false">
      <c r="A517" s="2" t="s">
        <v>554</v>
      </c>
      <c r="B517" s="5" t="n">
        <v>46344</v>
      </c>
      <c r="C517" s="2" t="s">
        <v>30</v>
      </c>
      <c r="D517" s="2" t="s">
        <v>31</v>
      </c>
      <c r="E517" s="2" t="s">
        <v>28</v>
      </c>
      <c r="F517" s="2" t="n">
        <v>210</v>
      </c>
      <c r="G517" s="6" t="n">
        <v>1.71</v>
      </c>
      <c r="H517" s="2" t="s">
        <v>71</v>
      </c>
      <c r="I517" s="2"/>
      <c r="J517" s="7" t="n">
        <f aca="false">DATE(YEAR(B517),MONTH(B517),1)</f>
        <v>46327</v>
      </c>
      <c r="K517" s="6" t="n">
        <f aca="false">F517*G517</f>
        <v>359.1</v>
      </c>
      <c r="L517" s="6" t="n">
        <f aca="false">K517*(1-INDEX(Settings!$B$5:$B$9,MATCH(E517,Settings!$A$5:$A$9,0)))</f>
        <v>208.278</v>
      </c>
      <c r="M517" s="6" t="n">
        <f aca="false">K517-L517</f>
        <v>150.822</v>
      </c>
    </row>
    <row r="518" customFormat="false" ht="15" hidden="false" customHeight="false" outlineLevel="0" collapsed="false">
      <c r="A518" s="2" t="s">
        <v>555</v>
      </c>
      <c r="B518" s="5" t="n">
        <v>46344</v>
      </c>
      <c r="C518" s="2" t="s">
        <v>41</v>
      </c>
      <c r="D518" s="2" t="s">
        <v>42</v>
      </c>
      <c r="E518" s="2" t="s">
        <v>25</v>
      </c>
      <c r="F518" s="2" t="n">
        <v>18</v>
      </c>
      <c r="G518" s="6" t="n">
        <v>1.59</v>
      </c>
      <c r="H518" s="2" t="s">
        <v>71</v>
      </c>
      <c r="I518" s="2"/>
      <c r="J518" s="7" t="n">
        <f aca="false">DATE(YEAR(B518),MONTH(B518),1)</f>
        <v>46327</v>
      </c>
      <c r="K518" s="6" t="n">
        <f aca="false">F518*G518</f>
        <v>28.62</v>
      </c>
      <c r="L518" s="6" t="n">
        <f aca="false">K518*(1-INDEX(Settings!$B$5:$B$9,MATCH(E518,Settings!$A$5:$A$9,0)))</f>
        <v>22.3236</v>
      </c>
      <c r="M518" s="6" t="n">
        <f aca="false">K518-L518</f>
        <v>6.2964</v>
      </c>
    </row>
    <row r="519" customFormat="false" ht="15" hidden="false" customHeight="false" outlineLevel="0" collapsed="false">
      <c r="A519" s="2" t="s">
        <v>556</v>
      </c>
      <c r="B519" s="5" t="n">
        <v>46345</v>
      </c>
      <c r="C519" s="2" t="s">
        <v>36</v>
      </c>
      <c r="D519" s="2" t="s">
        <v>37</v>
      </c>
      <c r="E519" s="2" t="s">
        <v>25</v>
      </c>
      <c r="F519" s="2" t="n">
        <v>362</v>
      </c>
      <c r="G519" s="6" t="n">
        <v>0.22</v>
      </c>
      <c r="H519" s="2" t="s">
        <v>26</v>
      </c>
      <c r="I519" s="2" t="n">
        <v>32</v>
      </c>
      <c r="J519" s="7" t="n">
        <f aca="false">DATE(YEAR(B519),MONTH(B519),1)</f>
        <v>46327</v>
      </c>
      <c r="K519" s="6" t="n">
        <f aca="false">F519*G519</f>
        <v>79.64</v>
      </c>
      <c r="L519" s="6" t="n">
        <f aca="false">K519*(1-INDEX(Settings!$B$5:$B$9,MATCH(E519,Settings!$A$5:$A$9,0)))</f>
        <v>62.1192</v>
      </c>
      <c r="M519" s="6" t="n">
        <f aca="false">K519-L519</f>
        <v>17.5208</v>
      </c>
    </row>
    <row r="520" customFormat="false" ht="15" hidden="false" customHeight="false" outlineLevel="0" collapsed="false">
      <c r="A520" s="2" t="s">
        <v>557</v>
      </c>
      <c r="B520" s="5" t="n">
        <v>46345</v>
      </c>
      <c r="C520" s="2" t="s">
        <v>41</v>
      </c>
      <c r="D520" s="2" t="s">
        <v>42</v>
      </c>
      <c r="E520" s="2" t="s">
        <v>39</v>
      </c>
      <c r="F520" s="2" t="n">
        <v>33</v>
      </c>
      <c r="G520" s="6" t="n">
        <v>15.45</v>
      </c>
      <c r="H520" s="2" t="s">
        <v>26</v>
      </c>
      <c r="I520" s="2" t="n">
        <v>19</v>
      </c>
      <c r="J520" s="7" t="n">
        <f aca="false">DATE(YEAR(B520),MONTH(B520),1)</f>
        <v>46327</v>
      </c>
      <c r="K520" s="6" t="n">
        <f aca="false">F520*G520</f>
        <v>509.85</v>
      </c>
      <c r="L520" s="6" t="n">
        <f aca="false">K520*(1-INDEX(Settings!$B$5:$B$9,MATCH(E520,Settings!$A$5:$A$9,0)))</f>
        <v>372.1905</v>
      </c>
      <c r="M520" s="6" t="n">
        <f aca="false">K520-L520</f>
        <v>137.6595</v>
      </c>
    </row>
    <row r="521" customFormat="false" ht="15" hidden="false" customHeight="false" outlineLevel="0" collapsed="false">
      <c r="A521" s="2" t="s">
        <v>558</v>
      </c>
      <c r="B521" s="5" t="n">
        <v>46346</v>
      </c>
      <c r="C521" s="2" t="s">
        <v>30</v>
      </c>
      <c r="D521" s="2" t="s">
        <v>31</v>
      </c>
      <c r="E521" s="2" t="s">
        <v>28</v>
      </c>
      <c r="F521" s="2" t="n">
        <v>72</v>
      </c>
      <c r="G521" s="6" t="n">
        <v>0.72</v>
      </c>
      <c r="H521" s="2" t="s">
        <v>26</v>
      </c>
      <c r="I521" s="2" t="n">
        <v>29</v>
      </c>
      <c r="J521" s="7" t="n">
        <f aca="false">DATE(YEAR(B521),MONTH(B521),1)</f>
        <v>46327</v>
      </c>
      <c r="K521" s="6" t="n">
        <f aca="false">F521*G521</f>
        <v>51.84</v>
      </c>
      <c r="L521" s="6" t="n">
        <f aca="false">K521*(1-INDEX(Settings!$B$5:$B$9,MATCH(E521,Settings!$A$5:$A$9,0)))</f>
        <v>30.0672</v>
      </c>
      <c r="M521" s="6" t="n">
        <f aca="false">K521-L521</f>
        <v>21.7728</v>
      </c>
    </row>
    <row r="522" customFormat="false" ht="15" hidden="false" customHeight="false" outlineLevel="0" collapsed="false">
      <c r="A522" s="2" t="s">
        <v>559</v>
      </c>
      <c r="B522" s="5" t="n">
        <v>46347</v>
      </c>
      <c r="C522" s="2" t="s">
        <v>36</v>
      </c>
      <c r="D522" s="2" t="s">
        <v>37</v>
      </c>
      <c r="E522" s="2" t="s">
        <v>32</v>
      </c>
      <c r="F522" s="2" t="n">
        <v>5</v>
      </c>
      <c r="G522" s="6" t="n">
        <v>93.82</v>
      </c>
      <c r="H522" s="2" t="s">
        <v>26</v>
      </c>
      <c r="I522" s="2" t="n">
        <v>17</v>
      </c>
      <c r="J522" s="7" t="n">
        <f aca="false">DATE(YEAR(B522),MONTH(B522),1)</f>
        <v>46327</v>
      </c>
      <c r="K522" s="6" t="n">
        <f aca="false">F522*G522</f>
        <v>469.1</v>
      </c>
      <c r="L522" s="6" t="n">
        <f aca="false">K522*(1-INDEX(Settings!$B$5:$B$9,MATCH(E522,Settings!$A$5:$A$9,0)))</f>
        <v>323.679</v>
      </c>
      <c r="M522" s="6" t="n">
        <f aca="false">K522-L522</f>
        <v>145.421</v>
      </c>
    </row>
    <row r="523" customFormat="false" ht="15" hidden="false" customHeight="false" outlineLevel="0" collapsed="false">
      <c r="A523" s="2" t="s">
        <v>560</v>
      </c>
      <c r="B523" s="5" t="n">
        <v>46347</v>
      </c>
      <c r="C523" s="2" t="s">
        <v>23</v>
      </c>
      <c r="D523" s="2" t="s">
        <v>61</v>
      </c>
      <c r="E523" s="2" t="s">
        <v>28</v>
      </c>
      <c r="F523" s="2" t="n">
        <v>333</v>
      </c>
      <c r="G523" s="6" t="n">
        <v>1.35</v>
      </c>
      <c r="H523" s="2" t="s">
        <v>71</v>
      </c>
      <c r="I523" s="2"/>
      <c r="J523" s="7" t="n">
        <f aca="false">DATE(YEAR(B523),MONTH(B523),1)</f>
        <v>46327</v>
      </c>
      <c r="K523" s="6" t="n">
        <f aca="false">F523*G523</f>
        <v>449.55</v>
      </c>
      <c r="L523" s="6" t="n">
        <f aca="false">K523*(1-INDEX(Settings!$B$5:$B$9,MATCH(E523,Settings!$A$5:$A$9,0)))</f>
        <v>260.739</v>
      </c>
      <c r="M523" s="6" t="n">
        <f aca="false">K523-L523</f>
        <v>188.811</v>
      </c>
    </row>
    <row r="524" customFormat="false" ht="15" hidden="false" customHeight="false" outlineLevel="0" collapsed="false">
      <c r="A524" s="2" t="s">
        <v>561</v>
      </c>
      <c r="B524" s="5" t="n">
        <v>46347</v>
      </c>
      <c r="C524" s="2" t="s">
        <v>23</v>
      </c>
      <c r="D524" s="2" t="s">
        <v>24</v>
      </c>
      <c r="E524" s="2" t="s">
        <v>34</v>
      </c>
      <c r="F524" s="2" t="n">
        <v>51</v>
      </c>
      <c r="G524" s="6" t="n">
        <v>33.04</v>
      </c>
      <c r="H524" s="2" t="s">
        <v>71</v>
      </c>
      <c r="I524" s="2"/>
      <c r="J524" s="7" t="n">
        <f aca="false">DATE(YEAR(B524),MONTH(B524),1)</f>
        <v>46327</v>
      </c>
      <c r="K524" s="6" t="n">
        <f aca="false">F524*G524</f>
        <v>1685.04</v>
      </c>
      <c r="L524" s="6" t="n">
        <f aca="false">K524*(1-INDEX(Settings!$B$5:$B$9,MATCH(E524,Settings!$A$5:$A$9,0)))</f>
        <v>1044.7248</v>
      </c>
      <c r="M524" s="6" t="n">
        <f aca="false">K524-L524</f>
        <v>640.3152</v>
      </c>
    </row>
    <row r="525" customFormat="false" ht="15" hidden="false" customHeight="false" outlineLevel="0" collapsed="false">
      <c r="A525" s="2" t="s">
        <v>562</v>
      </c>
      <c r="B525" s="5" t="n">
        <v>46348</v>
      </c>
      <c r="C525" s="2" t="s">
        <v>41</v>
      </c>
      <c r="D525" s="2" t="s">
        <v>57</v>
      </c>
      <c r="E525" s="2" t="s">
        <v>34</v>
      </c>
      <c r="F525" s="2" t="n">
        <v>28</v>
      </c>
      <c r="G525" s="6" t="n">
        <v>23.37</v>
      </c>
      <c r="H525" s="2" t="s">
        <v>26</v>
      </c>
      <c r="I525" s="2" t="n">
        <v>50</v>
      </c>
      <c r="J525" s="7" t="n">
        <f aca="false">DATE(YEAR(B525),MONTH(B525),1)</f>
        <v>46327</v>
      </c>
      <c r="K525" s="6" t="n">
        <f aca="false">F525*G525</f>
        <v>654.36</v>
      </c>
      <c r="L525" s="6" t="n">
        <f aca="false">K525*(1-INDEX(Settings!$B$5:$B$9,MATCH(E525,Settings!$A$5:$A$9,0)))</f>
        <v>405.7032</v>
      </c>
      <c r="M525" s="6" t="n">
        <f aca="false">K525-L525</f>
        <v>248.6568</v>
      </c>
    </row>
    <row r="526" customFormat="false" ht="15" hidden="false" customHeight="false" outlineLevel="0" collapsed="false">
      <c r="A526" s="2" t="s">
        <v>563</v>
      </c>
      <c r="B526" s="5" t="n">
        <v>46348</v>
      </c>
      <c r="C526" s="2" t="s">
        <v>30</v>
      </c>
      <c r="D526" s="2" t="s">
        <v>31</v>
      </c>
      <c r="E526" s="2" t="s">
        <v>39</v>
      </c>
      <c r="F526" s="2" t="n">
        <v>45</v>
      </c>
      <c r="G526" s="6" t="n">
        <v>15.93</v>
      </c>
      <c r="H526" s="2" t="s">
        <v>26</v>
      </c>
      <c r="I526" s="2" t="n">
        <v>59</v>
      </c>
      <c r="J526" s="7" t="n">
        <f aca="false">DATE(YEAR(B526),MONTH(B526),1)</f>
        <v>46327</v>
      </c>
      <c r="K526" s="6" t="n">
        <f aca="false">F526*G526</f>
        <v>716.85</v>
      </c>
      <c r="L526" s="6" t="n">
        <f aca="false">K526*(1-INDEX(Settings!$B$5:$B$9,MATCH(E526,Settings!$A$5:$A$9,0)))</f>
        <v>523.3005</v>
      </c>
      <c r="M526" s="6" t="n">
        <f aca="false">K526-L526</f>
        <v>193.5495</v>
      </c>
    </row>
    <row r="527" customFormat="false" ht="15" hidden="false" customHeight="false" outlineLevel="0" collapsed="false">
      <c r="A527" s="2" t="s">
        <v>564</v>
      </c>
      <c r="B527" s="5" t="n">
        <v>46350</v>
      </c>
      <c r="C527" s="2" t="s">
        <v>23</v>
      </c>
      <c r="D527" s="2" t="s">
        <v>61</v>
      </c>
      <c r="E527" s="2" t="s">
        <v>32</v>
      </c>
      <c r="F527" s="2" t="n">
        <v>56</v>
      </c>
      <c r="G527" s="6" t="n">
        <v>85.76</v>
      </c>
      <c r="H527" s="2" t="s">
        <v>26</v>
      </c>
      <c r="I527" s="2" t="n">
        <v>66</v>
      </c>
      <c r="J527" s="7" t="n">
        <f aca="false">DATE(YEAR(B527),MONTH(B527),1)</f>
        <v>46327</v>
      </c>
      <c r="K527" s="6" t="n">
        <f aca="false">F527*G527</f>
        <v>4802.56</v>
      </c>
      <c r="L527" s="6" t="n">
        <f aca="false">K527*(1-INDEX(Settings!$B$5:$B$9,MATCH(E527,Settings!$A$5:$A$9,0)))</f>
        <v>3313.7664</v>
      </c>
      <c r="M527" s="6" t="n">
        <f aca="false">K527-L527</f>
        <v>1488.7936</v>
      </c>
    </row>
    <row r="528" customFormat="false" ht="15" hidden="false" customHeight="false" outlineLevel="0" collapsed="false">
      <c r="A528" s="2" t="s">
        <v>565</v>
      </c>
      <c r="B528" s="5" t="n">
        <v>46351</v>
      </c>
      <c r="C528" s="2" t="s">
        <v>36</v>
      </c>
      <c r="D528" s="2" t="s">
        <v>37</v>
      </c>
      <c r="E528" s="2" t="s">
        <v>28</v>
      </c>
      <c r="F528" s="2" t="n">
        <v>304</v>
      </c>
      <c r="G528" s="6" t="n">
        <v>0.88</v>
      </c>
      <c r="H528" s="2" t="s">
        <v>26</v>
      </c>
      <c r="I528" s="2" t="n">
        <v>4</v>
      </c>
      <c r="J528" s="7" t="n">
        <f aca="false">DATE(YEAR(B528),MONTH(B528),1)</f>
        <v>46327</v>
      </c>
      <c r="K528" s="6" t="n">
        <f aca="false">F528*G528</f>
        <v>267.52</v>
      </c>
      <c r="L528" s="6" t="n">
        <f aca="false">K528*(1-INDEX(Settings!$B$5:$B$9,MATCH(E528,Settings!$A$5:$A$9,0)))</f>
        <v>155.1616</v>
      </c>
      <c r="M528" s="6" t="n">
        <f aca="false">K528-L528</f>
        <v>112.3584</v>
      </c>
    </row>
    <row r="529" customFormat="false" ht="15" hidden="false" customHeight="false" outlineLevel="0" collapsed="false">
      <c r="A529" s="2" t="s">
        <v>566</v>
      </c>
      <c r="B529" s="5" t="n">
        <v>46351</v>
      </c>
      <c r="C529" s="2" t="s">
        <v>30</v>
      </c>
      <c r="D529" s="2" t="s">
        <v>31</v>
      </c>
      <c r="E529" s="2" t="s">
        <v>28</v>
      </c>
      <c r="F529" s="2" t="n">
        <v>311</v>
      </c>
      <c r="G529" s="6" t="n">
        <v>0.68</v>
      </c>
      <c r="H529" s="2" t="s">
        <v>26</v>
      </c>
      <c r="I529" s="2" t="n">
        <v>12</v>
      </c>
      <c r="J529" s="7" t="n">
        <f aca="false">DATE(YEAR(B529),MONTH(B529),1)</f>
        <v>46327</v>
      </c>
      <c r="K529" s="6" t="n">
        <f aca="false">F529*G529</f>
        <v>211.48</v>
      </c>
      <c r="L529" s="6" t="n">
        <f aca="false">K529*(1-INDEX(Settings!$B$5:$B$9,MATCH(E529,Settings!$A$5:$A$9,0)))</f>
        <v>122.6584</v>
      </c>
      <c r="M529" s="6" t="n">
        <f aca="false">K529-L529</f>
        <v>88.8216</v>
      </c>
    </row>
    <row r="530" customFormat="false" ht="15" hidden="false" customHeight="false" outlineLevel="0" collapsed="false">
      <c r="A530" s="2" t="s">
        <v>567</v>
      </c>
      <c r="B530" s="5" t="n">
        <v>46352</v>
      </c>
      <c r="C530" s="2" t="s">
        <v>30</v>
      </c>
      <c r="D530" s="2" t="s">
        <v>31</v>
      </c>
      <c r="E530" s="2" t="s">
        <v>34</v>
      </c>
      <c r="F530" s="2" t="n">
        <v>57</v>
      </c>
      <c r="G530" s="6" t="n">
        <v>10.67</v>
      </c>
      <c r="H530" s="2" t="s">
        <v>26</v>
      </c>
      <c r="I530" s="2" t="n">
        <v>15</v>
      </c>
      <c r="J530" s="7" t="n">
        <f aca="false">DATE(YEAR(B530),MONTH(B530),1)</f>
        <v>46327</v>
      </c>
      <c r="K530" s="6" t="n">
        <f aca="false">F530*G530</f>
        <v>608.19</v>
      </c>
      <c r="L530" s="6" t="n">
        <f aca="false">K530*(1-INDEX(Settings!$B$5:$B$9,MATCH(E530,Settings!$A$5:$A$9,0)))</f>
        <v>377.0778</v>
      </c>
      <c r="M530" s="6" t="n">
        <f aca="false">K530-L530</f>
        <v>231.1122</v>
      </c>
    </row>
    <row r="531" customFormat="false" ht="15" hidden="false" customHeight="false" outlineLevel="0" collapsed="false">
      <c r="A531" s="2" t="s">
        <v>568</v>
      </c>
      <c r="B531" s="5" t="n">
        <v>46354</v>
      </c>
      <c r="C531" s="2" t="s">
        <v>30</v>
      </c>
      <c r="D531" s="2" t="s">
        <v>31</v>
      </c>
      <c r="E531" s="2" t="s">
        <v>39</v>
      </c>
      <c r="F531" s="2" t="n">
        <v>25</v>
      </c>
      <c r="G531" s="6" t="n">
        <v>28.87</v>
      </c>
      <c r="H531" s="2" t="s">
        <v>26</v>
      </c>
      <c r="I531" s="2" t="n">
        <v>41</v>
      </c>
      <c r="J531" s="7" t="n">
        <f aca="false">DATE(YEAR(B531),MONTH(B531),1)</f>
        <v>46327</v>
      </c>
      <c r="K531" s="6" t="n">
        <f aca="false">F531*G531</f>
        <v>721.75</v>
      </c>
      <c r="L531" s="6" t="n">
        <f aca="false">K531*(1-INDEX(Settings!$B$5:$B$9,MATCH(E531,Settings!$A$5:$A$9,0)))</f>
        <v>526.8775</v>
      </c>
      <c r="M531" s="6" t="n">
        <f aca="false">K531-L531</f>
        <v>194.8725</v>
      </c>
    </row>
    <row r="532" customFormat="false" ht="15" hidden="false" customHeight="false" outlineLevel="0" collapsed="false">
      <c r="A532" s="2" t="s">
        <v>569</v>
      </c>
      <c r="B532" s="5" t="n">
        <v>46354</v>
      </c>
      <c r="C532" s="2" t="s">
        <v>41</v>
      </c>
      <c r="D532" s="2" t="s">
        <v>57</v>
      </c>
      <c r="E532" s="2" t="s">
        <v>39</v>
      </c>
      <c r="F532" s="2" t="n">
        <v>39</v>
      </c>
      <c r="G532" s="6" t="n">
        <v>10.8</v>
      </c>
      <c r="H532" s="2" t="s">
        <v>26</v>
      </c>
      <c r="I532" s="2" t="n">
        <v>68</v>
      </c>
      <c r="J532" s="7" t="n">
        <f aca="false">DATE(YEAR(B532),MONTH(B532),1)</f>
        <v>46327</v>
      </c>
      <c r="K532" s="6" t="n">
        <f aca="false">F532*G532</f>
        <v>421.2</v>
      </c>
      <c r="L532" s="6" t="n">
        <f aca="false">K532*(1-INDEX(Settings!$B$5:$B$9,MATCH(E532,Settings!$A$5:$A$9,0)))</f>
        <v>307.476</v>
      </c>
      <c r="M532" s="6" t="n">
        <f aca="false">K532-L532</f>
        <v>113.724</v>
      </c>
    </row>
    <row r="533" customFormat="false" ht="15" hidden="false" customHeight="false" outlineLevel="0" collapsed="false">
      <c r="A533" s="2" t="s">
        <v>570</v>
      </c>
      <c r="B533" s="5" t="n">
        <v>46354</v>
      </c>
      <c r="C533" s="2" t="s">
        <v>30</v>
      </c>
      <c r="D533" s="2" t="s">
        <v>31</v>
      </c>
      <c r="E533" s="2" t="s">
        <v>25</v>
      </c>
      <c r="F533" s="2" t="n">
        <v>147</v>
      </c>
      <c r="G533" s="6" t="n">
        <v>1.39</v>
      </c>
      <c r="H533" s="2" t="s">
        <v>26</v>
      </c>
      <c r="I533" s="2" t="n">
        <v>38</v>
      </c>
      <c r="J533" s="7" t="n">
        <f aca="false">DATE(YEAR(B533),MONTH(B533),1)</f>
        <v>46327</v>
      </c>
      <c r="K533" s="6" t="n">
        <f aca="false">F533*G533</f>
        <v>204.33</v>
      </c>
      <c r="L533" s="6" t="n">
        <f aca="false">K533*(1-INDEX(Settings!$B$5:$B$9,MATCH(E533,Settings!$A$5:$A$9,0)))</f>
        <v>159.3774</v>
      </c>
      <c r="M533" s="6" t="n">
        <f aca="false">K533-L533</f>
        <v>44.9526</v>
      </c>
    </row>
    <row r="534" customFormat="false" ht="15" hidden="false" customHeight="false" outlineLevel="0" collapsed="false">
      <c r="A534" s="2" t="s">
        <v>571</v>
      </c>
      <c r="B534" s="5" t="n">
        <v>46354</v>
      </c>
      <c r="C534" s="2" t="s">
        <v>30</v>
      </c>
      <c r="D534" s="2" t="s">
        <v>31</v>
      </c>
      <c r="E534" s="2" t="s">
        <v>32</v>
      </c>
      <c r="F534" s="2" t="n">
        <v>58</v>
      </c>
      <c r="G534" s="6" t="n">
        <v>25.71</v>
      </c>
      <c r="H534" s="2" t="s">
        <v>26</v>
      </c>
      <c r="I534" s="2" t="n">
        <v>55</v>
      </c>
      <c r="J534" s="7" t="n">
        <f aca="false">DATE(YEAR(B534),MONTH(B534),1)</f>
        <v>46327</v>
      </c>
      <c r="K534" s="6" t="n">
        <f aca="false">F534*G534</f>
        <v>1491.18</v>
      </c>
      <c r="L534" s="6" t="n">
        <f aca="false">K534*(1-INDEX(Settings!$B$5:$B$9,MATCH(E534,Settings!$A$5:$A$9,0)))</f>
        <v>1028.9142</v>
      </c>
      <c r="M534" s="6" t="n">
        <f aca="false">K534-L534</f>
        <v>462.2658</v>
      </c>
    </row>
    <row r="535" customFormat="false" ht="15" hidden="false" customHeight="false" outlineLevel="0" collapsed="false">
      <c r="A535" s="2" t="s">
        <v>572</v>
      </c>
      <c r="B535" s="5" t="n">
        <v>46355</v>
      </c>
      <c r="C535" s="2" t="s">
        <v>23</v>
      </c>
      <c r="D535" s="2" t="s">
        <v>61</v>
      </c>
      <c r="E535" s="2" t="s">
        <v>39</v>
      </c>
      <c r="F535" s="2" t="n">
        <v>56</v>
      </c>
      <c r="G535" s="6" t="n">
        <v>14.91</v>
      </c>
      <c r="H535" s="2" t="s">
        <v>71</v>
      </c>
      <c r="I535" s="2"/>
      <c r="J535" s="7" t="n">
        <f aca="false">DATE(YEAR(B535),MONTH(B535),1)</f>
        <v>46327</v>
      </c>
      <c r="K535" s="6" t="n">
        <f aca="false">F535*G535</f>
        <v>834.96</v>
      </c>
      <c r="L535" s="6" t="n">
        <f aca="false">K535*(1-INDEX(Settings!$B$5:$B$9,MATCH(E535,Settings!$A$5:$A$9,0)))</f>
        <v>609.5208</v>
      </c>
      <c r="M535" s="6" t="n">
        <f aca="false">K535-L535</f>
        <v>225.4392</v>
      </c>
    </row>
    <row r="536" customFormat="false" ht="15" hidden="false" customHeight="false" outlineLevel="0" collapsed="false">
      <c r="A536" s="2" t="s">
        <v>573</v>
      </c>
      <c r="B536" s="5" t="n">
        <v>46355</v>
      </c>
      <c r="C536" s="2" t="s">
        <v>41</v>
      </c>
      <c r="D536" s="2" t="s">
        <v>57</v>
      </c>
      <c r="E536" s="2" t="s">
        <v>39</v>
      </c>
      <c r="F536" s="2" t="n">
        <v>32</v>
      </c>
      <c r="G536" s="6" t="n">
        <v>26.49</v>
      </c>
      <c r="H536" s="2" t="s">
        <v>26</v>
      </c>
      <c r="I536" s="2" t="n">
        <v>46</v>
      </c>
      <c r="J536" s="7" t="n">
        <f aca="false">DATE(YEAR(B536),MONTH(B536),1)</f>
        <v>46327</v>
      </c>
      <c r="K536" s="6" t="n">
        <f aca="false">F536*G536</f>
        <v>847.68</v>
      </c>
      <c r="L536" s="6" t="n">
        <f aca="false">K536*(1-INDEX(Settings!$B$5:$B$9,MATCH(E536,Settings!$A$5:$A$9,0)))</f>
        <v>618.8064</v>
      </c>
      <c r="M536" s="6" t="n">
        <f aca="false">K536-L536</f>
        <v>228.8736</v>
      </c>
    </row>
    <row r="537" customFormat="false" ht="15" hidden="false" customHeight="false" outlineLevel="0" collapsed="false">
      <c r="A537" s="2" t="s">
        <v>574</v>
      </c>
      <c r="B537" s="5" t="n">
        <v>46355</v>
      </c>
      <c r="C537" s="2" t="s">
        <v>23</v>
      </c>
      <c r="D537" s="2" t="s">
        <v>24</v>
      </c>
      <c r="E537" s="2" t="s">
        <v>39</v>
      </c>
      <c r="F537" s="2" t="n">
        <v>46</v>
      </c>
      <c r="G537" s="6" t="n">
        <v>24.17</v>
      </c>
      <c r="H537" s="2" t="s">
        <v>71</v>
      </c>
      <c r="I537" s="2"/>
      <c r="J537" s="7" t="n">
        <f aca="false">DATE(YEAR(B537),MONTH(B537),1)</f>
        <v>46327</v>
      </c>
      <c r="K537" s="6" t="n">
        <f aca="false">F537*G537</f>
        <v>1111.82</v>
      </c>
      <c r="L537" s="6" t="n">
        <f aca="false">K537*(1-INDEX(Settings!$B$5:$B$9,MATCH(E537,Settings!$A$5:$A$9,0)))</f>
        <v>811.6286</v>
      </c>
      <c r="M537" s="6" t="n">
        <f aca="false">K537-L537</f>
        <v>300.1914</v>
      </c>
    </row>
    <row r="538" customFormat="false" ht="15" hidden="false" customHeight="false" outlineLevel="0" collapsed="false">
      <c r="A538" s="2" t="s">
        <v>575</v>
      </c>
      <c r="B538" s="5" t="n">
        <v>46356</v>
      </c>
      <c r="C538" s="2" t="s">
        <v>23</v>
      </c>
      <c r="D538" s="2" t="s">
        <v>61</v>
      </c>
      <c r="E538" s="2" t="s">
        <v>28</v>
      </c>
      <c r="F538" s="2" t="n">
        <v>38</v>
      </c>
      <c r="G538" s="6" t="n">
        <v>0.96</v>
      </c>
      <c r="H538" s="2" t="s">
        <v>26</v>
      </c>
      <c r="I538" s="2" t="n">
        <v>19</v>
      </c>
      <c r="J538" s="7" t="n">
        <f aca="false">DATE(YEAR(B538),MONTH(B538),1)</f>
        <v>46327</v>
      </c>
      <c r="K538" s="6" t="n">
        <f aca="false">F538*G538</f>
        <v>36.48</v>
      </c>
      <c r="L538" s="6" t="n">
        <f aca="false">K538*(1-INDEX(Settings!$B$5:$B$9,MATCH(E538,Settings!$A$5:$A$9,0)))</f>
        <v>21.1584</v>
      </c>
      <c r="M538" s="6" t="n">
        <f aca="false">K538-L538</f>
        <v>15.3216</v>
      </c>
    </row>
    <row r="539" customFormat="false" ht="15" hidden="false" customHeight="false" outlineLevel="0" collapsed="false">
      <c r="A539" s="2" t="s">
        <v>576</v>
      </c>
      <c r="B539" s="5" t="n">
        <v>46357</v>
      </c>
      <c r="C539" s="2" t="s">
        <v>36</v>
      </c>
      <c r="D539" s="2" t="s">
        <v>37</v>
      </c>
      <c r="E539" s="2" t="s">
        <v>28</v>
      </c>
      <c r="F539" s="2" t="n">
        <v>7</v>
      </c>
      <c r="G539" s="6" t="n">
        <v>1.17</v>
      </c>
      <c r="H539" s="2" t="s">
        <v>26</v>
      </c>
      <c r="I539" s="2" t="n">
        <v>60</v>
      </c>
      <c r="J539" s="7" t="n">
        <f aca="false">DATE(YEAR(B539),MONTH(B539),1)</f>
        <v>46357</v>
      </c>
      <c r="K539" s="6" t="n">
        <f aca="false">F539*G539</f>
        <v>8.19</v>
      </c>
      <c r="L539" s="6" t="n">
        <f aca="false">K539*(1-INDEX(Settings!$B$5:$B$9,MATCH(E539,Settings!$A$5:$A$9,0)))</f>
        <v>4.7502</v>
      </c>
      <c r="M539" s="6" t="n">
        <f aca="false">K539-L539</f>
        <v>3.4398</v>
      </c>
    </row>
    <row r="540" customFormat="false" ht="15" hidden="false" customHeight="false" outlineLevel="0" collapsed="false">
      <c r="A540" s="2" t="s">
        <v>577</v>
      </c>
      <c r="B540" s="5" t="n">
        <v>46357</v>
      </c>
      <c r="C540" s="2" t="s">
        <v>41</v>
      </c>
      <c r="D540" s="2" t="s">
        <v>57</v>
      </c>
      <c r="E540" s="2" t="s">
        <v>32</v>
      </c>
      <c r="F540" s="2" t="n">
        <v>48</v>
      </c>
      <c r="G540" s="6" t="n">
        <v>20.13</v>
      </c>
      <c r="H540" s="2" t="s">
        <v>26</v>
      </c>
      <c r="I540" s="2" t="n">
        <v>21</v>
      </c>
      <c r="J540" s="7" t="n">
        <f aca="false">DATE(YEAR(B540),MONTH(B540),1)</f>
        <v>46357</v>
      </c>
      <c r="K540" s="6" t="n">
        <f aca="false">F540*G540</f>
        <v>966.24</v>
      </c>
      <c r="L540" s="6" t="n">
        <f aca="false">K540*(1-INDEX(Settings!$B$5:$B$9,MATCH(E540,Settings!$A$5:$A$9,0)))</f>
        <v>666.7056</v>
      </c>
      <c r="M540" s="6" t="n">
        <f aca="false">K540-L540</f>
        <v>299.5344</v>
      </c>
    </row>
    <row r="541" customFormat="false" ht="15" hidden="false" customHeight="false" outlineLevel="0" collapsed="false">
      <c r="A541" s="2" t="s">
        <v>578</v>
      </c>
      <c r="B541" s="5" t="n">
        <v>46357</v>
      </c>
      <c r="C541" s="2" t="s">
        <v>36</v>
      </c>
      <c r="D541" s="2" t="s">
        <v>37</v>
      </c>
      <c r="E541" s="2" t="s">
        <v>34</v>
      </c>
      <c r="F541" s="2" t="n">
        <v>52</v>
      </c>
      <c r="G541" s="6" t="n">
        <v>14.49</v>
      </c>
      <c r="H541" s="2" t="s">
        <v>26</v>
      </c>
      <c r="I541" s="2" t="n">
        <v>5</v>
      </c>
      <c r="J541" s="7" t="n">
        <f aca="false">DATE(YEAR(B541),MONTH(B541),1)</f>
        <v>46357</v>
      </c>
      <c r="K541" s="6" t="n">
        <f aca="false">F541*G541</f>
        <v>753.48</v>
      </c>
      <c r="L541" s="6" t="n">
        <f aca="false">K541*(1-INDEX(Settings!$B$5:$B$9,MATCH(E541,Settings!$A$5:$A$9,0)))</f>
        <v>467.1576</v>
      </c>
      <c r="M541" s="6" t="n">
        <f aca="false">K541-L541</f>
        <v>286.3224</v>
      </c>
    </row>
    <row r="542" customFormat="false" ht="15" hidden="false" customHeight="false" outlineLevel="0" collapsed="false">
      <c r="A542" s="2" t="s">
        <v>579</v>
      </c>
      <c r="B542" s="5" t="n">
        <v>46358</v>
      </c>
      <c r="C542" s="2" t="s">
        <v>41</v>
      </c>
      <c r="D542" s="2" t="s">
        <v>42</v>
      </c>
      <c r="E542" s="2" t="s">
        <v>34</v>
      </c>
      <c r="F542" s="2" t="n">
        <v>10</v>
      </c>
      <c r="G542" s="6" t="n">
        <v>24.65</v>
      </c>
      <c r="H542" s="2" t="s">
        <v>26</v>
      </c>
      <c r="I542" s="2" t="n">
        <v>4</v>
      </c>
      <c r="J542" s="7" t="n">
        <f aca="false">DATE(YEAR(B542),MONTH(B542),1)</f>
        <v>46357</v>
      </c>
      <c r="K542" s="6" t="n">
        <f aca="false">F542*G542</f>
        <v>246.5</v>
      </c>
      <c r="L542" s="6" t="n">
        <f aca="false">K542*(1-INDEX(Settings!$B$5:$B$9,MATCH(E542,Settings!$A$5:$A$9,0)))</f>
        <v>152.83</v>
      </c>
      <c r="M542" s="6" t="n">
        <f aca="false">K542-L542</f>
        <v>93.67</v>
      </c>
    </row>
    <row r="543" customFormat="false" ht="15" hidden="false" customHeight="false" outlineLevel="0" collapsed="false">
      <c r="A543" s="2" t="s">
        <v>580</v>
      </c>
      <c r="B543" s="5" t="n">
        <v>46358</v>
      </c>
      <c r="C543" s="2" t="s">
        <v>41</v>
      </c>
      <c r="D543" s="2" t="s">
        <v>57</v>
      </c>
      <c r="E543" s="2" t="s">
        <v>25</v>
      </c>
      <c r="F543" s="2" t="n">
        <v>7</v>
      </c>
      <c r="G543" s="6" t="n">
        <v>0.5</v>
      </c>
      <c r="H543" s="2" t="s">
        <v>26</v>
      </c>
      <c r="I543" s="2" t="n">
        <v>21</v>
      </c>
      <c r="J543" s="7" t="n">
        <f aca="false">DATE(YEAR(B543),MONTH(B543),1)</f>
        <v>46357</v>
      </c>
      <c r="K543" s="6" t="n">
        <f aca="false">F543*G543</f>
        <v>3.5</v>
      </c>
      <c r="L543" s="6" t="n">
        <f aca="false">K543*(1-INDEX(Settings!$B$5:$B$9,MATCH(E543,Settings!$A$5:$A$9,0)))</f>
        <v>2.73</v>
      </c>
      <c r="M543" s="6" t="n">
        <f aca="false">K543-L543</f>
        <v>0.77</v>
      </c>
    </row>
    <row r="544" customFormat="false" ht="15" hidden="false" customHeight="false" outlineLevel="0" collapsed="false">
      <c r="A544" s="2" t="s">
        <v>581</v>
      </c>
      <c r="B544" s="5" t="n">
        <v>46359</v>
      </c>
      <c r="C544" s="2" t="s">
        <v>41</v>
      </c>
      <c r="D544" s="2" t="s">
        <v>57</v>
      </c>
      <c r="E544" s="2" t="s">
        <v>34</v>
      </c>
      <c r="F544" s="2" t="n">
        <v>2</v>
      </c>
      <c r="G544" s="6" t="n">
        <v>14.92</v>
      </c>
      <c r="H544" s="2" t="s">
        <v>26</v>
      </c>
      <c r="I544" s="2" t="n">
        <v>32</v>
      </c>
      <c r="J544" s="7" t="n">
        <f aca="false">DATE(YEAR(B544),MONTH(B544),1)</f>
        <v>46357</v>
      </c>
      <c r="K544" s="6" t="n">
        <f aca="false">F544*G544</f>
        <v>29.84</v>
      </c>
      <c r="L544" s="6" t="n">
        <f aca="false">K544*(1-INDEX(Settings!$B$5:$B$9,MATCH(E544,Settings!$A$5:$A$9,0)))</f>
        <v>18.5008</v>
      </c>
      <c r="M544" s="6" t="n">
        <f aca="false">K544-L544</f>
        <v>11.3392</v>
      </c>
    </row>
    <row r="545" customFormat="false" ht="15" hidden="false" customHeight="false" outlineLevel="0" collapsed="false">
      <c r="A545" s="2" t="s">
        <v>582</v>
      </c>
      <c r="B545" s="5" t="n">
        <v>46359</v>
      </c>
      <c r="C545" s="2" t="s">
        <v>36</v>
      </c>
      <c r="D545" s="2" t="s">
        <v>37</v>
      </c>
      <c r="E545" s="2" t="s">
        <v>34</v>
      </c>
      <c r="F545" s="2" t="n">
        <v>52</v>
      </c>
      <c r="G545" s="6" t="n">
        <v>17.62</v>
      </c>
      <c r="H545" s="2" t="s">
        <v>26</v>
      </c>
      <c r="I545" s="2" t="n">
        <v>74</v>
      </c>
      <c r="J545" s="7" t="n">
        <f aca="false">DATE(YEAR(B545),MONTH(B545),1)</f>
        <v>46357</v>
      </c>
      <c r="K545" s="6" t="n">
        <f aca="false">F545*G545</f>
        <v>916.24</v>
      </c>
      <c r="L545" s="6" t="n">
        <f aca="false">K545*(1-INDEX(Settings!$B$5:$B$9,MATCH(E545,Settings!$A$5:$A$9,0)))</f>
        <v>568.0688</v>
      </c>
      <c r="M545" s="6" t="n">
        <f aca="false">K545-L545</f>
        <v>348.1712</v>
      </c>
    </row>
    <row r="546" customFormat="false" ht="15" hidden="false" customHeight="false" outlineLevel="0" collapsed="false">
      <c r="A546" s="2" t="s">
        <v>583</v>
      </c>
      <c r="B546" s="5" t="n">
        <v>46362</v>
      </c>
      <c r="C546" s="2" t="s">
        <v>41</v>
      </c>
      <c r="D546" s="2" t="s">
        <v>57</v>
      </c>
      <c r="E546" s="2" t="s">
        <v>32</v>
      </c>
      <c r="F546" s="2" t="n">
        <v>26</v>
      </c>
      <c r="G546" s="6" t="n">
        <v>71.55</v>
      </c>
      <c r="H546" s="2" t="s">
        <v>26</v>
      </c>
      <c r="I546" s="2" t="n">
        <v>39</v>
      </c>
      <c r="J546" s="7" t="n">
        <f aca="false">DATE(YEAR(B546),MONTH(B546),1)</f>
        <v>46357</v>
      </c>
      <c r="K546" s="6" t="n">
        <f aca="false">F546*G546</f>
        <v>1860.3</v>
      </c>
      <c r="L546" s="6" t="n">
        <f aca="false">K546*(1-INDEX(Settings!$B$5:$B$9,MATCH(E546,Settings!$A$5:$A$9,0)))</f>
        <v>1283.607</v>
      </c>
      <c r="M546" s="6" t="n">
        <f aca="false">K546-L546</f>
        <v>576.693</v>
      </c>
    </row>
    <row r="547" customFormat="false" ht="15" hidden="false" customHeight="false" outlineLevel="0" collapsed="false">
      <c r="A547" s="2" t="s">
        <v>584</v>
      </c>
      <c r="B547" s="5" t="n">
        <v>46362</v>
      </c>
      <c r="C547" s="2" t="s">
        <v>23</v>
      </c>
      <c r="D547" s="2" t="s">
        <v>61</v>
      </c>
      <c r="E547" s="2" t="s">
        <v>25</v>
      </c>
      <c r="F547" s="2" t="n">
        <v>22</v>
      </c>
      <c r="G547" s="6" t="n">
        <v>3.2</v>
      </c>
      <c r="H547" s="2" t="s">
        <v>26</v>
      </c>
      <c r="I547" s="2" t="n">
        <v>74</v>
      </c>
      <c r="J547" s="7" t="n">
        <f aca="false">DATE(YEAR(B547),MONTH(B547),1)</f>
        <v>46357</v>
      </c>
      <c r="K547" s="6" t="n">
        <f aca="false">F547*G547</f>
        <v>70.4</v>
      </c>
      <c r="L547" s="6" t="n">
        <f aca="false">K547*(1-INDEX(Settings!$B$5:$B$9,MATCH(E547,Settings!$A$5:$A$9,0)))</f>
        <v>54.912</v>
      </c>
      <c r="M547" s="6" t="n">
        <f aca="false">K547-L547</f>
        <v>15.488</v>
      </c>
    </row>
    <row r="548" customFormat="false" ht="15" hidden="false" customHeight="false" outlineLevel="0" collapsed="false">
      <c r="A548" s="2" t="s">
        <v>585</v>
      </c>
      <c r="B548" s="5" t="n">
        <v>46362</v>
      </c>
      <c r="C548" s="2" t="s">
        <v>23</v>
      </c>
      <c r="D548" s="2" t="s">
        <v>24</v>
      </c>
      <c r="E548" s="2" t="s">
        <v>28</v>
      </c>
      <c r="F548" s="2" t="n">
        <v>277</v>
      </c>
      <c r="G548" s="6" t="n">
        <v>0.68</v>
      </c>
      <c r="H548" s="2" t="s">
        <v>71</v>
      </c>
      <c r="I548" s="2"/>
      <c r="J548" s="7" t="n">
        <f aca="false">DATE(YEAR(B548),MONTH(B548),1)</f>
        <v>46357</v>
      </c>
      <c r="K548" s="6" t="n">
        <f aca="false">F548*G548</f>
        <v>188.36</v>
      </c>
      <c r="L548" s="6" t="n">
        <f aca="false">K548*(1-INDEX(Settings!$B$5:$B$9,MATCH(E548,Settings!$A$5:$A$9,0)))</f>
        <v>109.2488</v>
      </c>
      <c r="M548" s="6" t="n">
        <f aca="false">K548-L548</f>
        <v>79.1112</v>
      </c>
    </row>
    <row r="549" customFormat="false" ht="15" hidden="false" customHeight="false" outlineLevel="0" collapsed="false">
      <c r="A549" s="2" t="s">
        <v>586</v>
      </c>
      <c r="B549" s="5" t="n">
        <v>46362</v>
      </c>
      <c r="C549" s="2" t="s">
        <v>23</v>
      </c>
      <c r="D549" s="2" t="s">
        <v>24</v>
      </c>
      <c r="E549" s="2" t="s">
        <v>28</v>
      </c>
      <c r="F549" s="2" t="n">
        <v>335</v>
      </c>
      <c r="G549" s="6" t="n">
        <v>1.65</v>
      </c>
      <c r="H549" s="2" t="s">
        <v>26</v>
      </c>
      <c r="I549" s="2" t="n">
        <v>22</v>
      </c>
      <c r="J549" s="7" t="n">
        <f aca="false">DATE(YEAR(B549),MONTH(B549),1)</f>
        <v>46357</v>
      </c>
      <c r="K549" s="6" t="n">
        <f aca="false">F549*G549</f>
        <v>552.75</v>
      </c>
      <c r="L549" s="6" t="n">
        <f aca="false">K549*(1-INDEX(Settings!$B$5:$B$9,MATCH(E549,Settings!$A$5:$A$9,0)))</f>
        <v>320.595</v>
      </c>
      <c r="M549" s="6" t="n">
        <f aca="false">K549-L549</f>
        <v>232.155</v>
      </c>
    </row>
    <row r="550" customFormat="false" ht="15" hidden="false" customHeight="false" outlineLevel="0" collapsed="false">
      <c r="A550" s="2" t="s">
        <v>587</v>
      </c>
      <c r="B550" s="5" t="n">
        <v>46362</v>
      </c>
      <c r="C550" s="2" t="s">
        <v>36</v>
      </c>
      <c r="D550" s="2" t="s">
        <v>37</v>
      </c>
      <c r="E550" s="2" t="s">
        <v>28</v>
      </c>
      <c r="F550" s="2" t="n">
        <v>158</v>
      </c>
      <c r="G550" s="6" t="n">
        <v>1.19</v>
      </c>
      <c r="H550" s="2" t="s">
        <v>26</v>
      </c>
      <c r="I550" s="2" t="n">
        <v>17</v>
      </c>
      <c r="J550" s="7" t="n">
        <f aca="false">DATE(YEAR(B550),MONTH(B550),1)</f>
        <v>46357</v>
      </c>
      <c r="K550" s="6" t="n">
        <f aca="false">F550*G550</f>
        <v>188.02</v>
      </c>
      <c r="L550" s="6" t="n">
        <f aca="false">K550*(1-INDEX(Settings!$B$5:$B$9,MATCH(E550,Settings!$A$5:$A$9,0)))</f>
        <v>109.0516</v>
      </c>
      <c r="M550" s="6" t="n">
        <f aca="false">K550-L550</f>
        <v>78.9684</v>
      </c>
    </row>
    <row r="551" customFormat="false" ht="15" hidden="false" customHeight="false" outlineLevel="0" collapsed="false">
      <c r="A551" s="2" t="s">
        <v>588</v>
      </c>
      <c r="B551" s="5" t="n">
        <v>46364</v>
      </c>
      <c r="C551" s="2" t="s">
        <v>30</v>
      </c>
      <c r="D551" s="2" t="s">
        <v>31</v>
      </c>
      <c r="E551" s="2" t="s">
        <v>28</v>
      </c>
      <c r="F551" s="2" t="n">
        <v>164</v>
      </c>
      <c r="G551" s="6" t="n">
        <v>1.49</v>
      </c>
      <c r="H551" s="2" t="s">
        <v>71</v>
      </c>
      <c r="I551" s="2"/>
      <c r="J551" s="7" t="n">
        <f aca="false">DATE(YEAR(B551),MONTH(B551),1)</f>
        <v>46357</v>
      </c>
      <c r="K551" s="6" t="n">
        <f aca="false">F551*G551</f>
        <v>244.36</v>
      </c>
      <c r="L551" s="6" t="n">
        <f aca="false">K551*(1-INDEX(Settings!$B$5:$B$9,MATCH(E551,Settings!$A$5:$A$9,0)))</f>
        <v>141.7288</v>
      </c>
      <c r="M551" s="6" t="n">
        <f aca="false">K551-L551</f>
        <v>102.6312</v>
      </c>
    </row>
    <row r="552" customFormat="false" ht="15" hidden="false" customHeight="false" outlineLevel="0" collapsed="false">
      <c r="A552" s="2" t="s">
        <v>589</v>
      </c>
      <c r="B552" s="5" t="n">
        <v>46364</v>
      </c>
      <c r="C552" s="2" t="s">
        <v>41</v>
      </c>
      <c r="D552" s="2" t="s">
        <v>57</v>
      </c>
      <c r="E552" s="2" t="s">
        <v>28</v>
      </c>
      <c r="F552" s="2" t="n">
        <v>237</v>
      </c>
      <c r="G552" s="6" t="n">
        <v>1.12</v>
      </c>
      <c r="H552" s="2" t="s">
        <v>26</v>
      </c>
      <c r="I552" s="2" t="n">
        <v>15</v>
      </c>
      <c r="J552" s="7" t="n">
        <f aca="false">DATE(YEAR(B552),MONTH(B552),1)</f>
        <v>46357</v>
      </c>
      <c r="K552" s="6" t="n">
        <f aca="false">F552*G552</f>
        <v>265.44</v>
      </c>
      <c r="L552" s="6" t="n">
        <f aca="false">K552*(1-INDEX(Settings!$B$5:$B$9,MATCH(E552,Settings!$A$5:$A$9,0)))</f>
        <v>153.9552</v>
      </c>
      <c r="M552" s="6" t="n">
        <f aca="false">K552-L552</f>
        <v>111.4848</v>
      </c>
    </row>
    <row r="553" customFormat="false" ht="15" hidden="false" customHeight="false" outlineLevel="0" collapsed="false">
      <c r="A553" s="2" t="s">
        <v>590</v>
      </c>
      <c r="B553" s="5" t="n">
        <v>46365</v>
      </c>
      <c r="C553" s="2" t="s">
        <v>36</v>
      </c>
      <c r="D553" s="2" t="s">
        <v>37</v>
      </c>
      <c r="E553" s="2" t="s">
        <v>39</v>
      </c>
      <c r="F553" s="2" t="n">
        <v>55</v>
      </c>
      <c r="G553" s="6" t="n">
        <v>12.94</v>
      </c>
      <c r="H553" s="2" t="s">
        <v>71</v>
      </c>
      <c r="I553" s="2"/>
      <c r="J553" s="7" t="n">
        <f aca="false">DATE(YEAR(B553),MONTH(B553),1)</f>
        <v>46357</v>
      </c>
      <c r="K553" s="6" t="n">
        <f aca="false">F553*G553</f>
        <v>711.7</v>
      </c>
      <c r="L553" s="6" t="n">
        <f aca="false">K553*(1-INDEX(Settings!$B$5:$B$9,MATCH(E553,Settings!$A$5:$A$9,0)))</f>
        <v>519.541</v>
      </c>
      <c r="M553" s="6" t="n">
        <f aca="false">K553-L553</f>
        <v>192.159</v>
      </c>
    </row>
    <row r="554" customFormat="false" ht="15" hidden="false" customHeight="false" outlineLevel="0" collapsed="false">
      <c r="A554" s="2" t="s">
        <v>591</v>
      </c>
      <c r="B554" s="5" t="n">
        <v>46366</v>
      </c>
      <c r="C554" s="2" t="s">
        <v>30</v>
      </c>
      <c r="D554" s="2" t="s">
        <v>31</v>
      </c>
      <c r="E554" s="2" t="s">
        <v>34</v>
      </c>
      <c r="F554" s="2" t="n">
        <v>3</v>
      </c>
      <c r="G554" s="6" t="n">
        <v>21.62</v>
      </c>
      <c r="H554" s="2" t="s">
        <v>26</v>
      </c>
      <c r="I554" s="2" t="n">
        <v>60</v>
      </c>
      <c r="J554" s="7" t="n">
        <f aca="false">DATE(YEAR(B554),MONTH(B554),1)</f>
        <v>46357</v>
      </c>
      <c r="K554" s="6" t="n">
        <f aca="false">F554*G554</f>
        <v>64.86</v>
      </c>
      <c r="L554" s="6" t="n">
        <f aca="false">K554*(1-INDEX(Settings!$B$5:$B$9,MATCH(E554,Settings!$A$5:$A$9,0)))</f>
        <v>40.2132</v>
      </c>
      <c r="M554" s="6" t="n">
        <f aca="false">K554-L554</f>
        <v>24.6468</v>
      </c>
    </row>
    <row r="555" customFormat="false" ht="15" hidden="false" customHeight="false" outlineLevel="0" collapsed="false">
      <c r="A555" s="2" t="s">
        <v>592</v>
      </c>
      <c r="B555" s="5" t="n">
        <v>46366</v>
      </c>
      <c r="C555" s="2" t="s">
        <v>23</v>
      </c>
      <c r="D555" s="2" t="s">
        <v>61</v>
      </c>
      <c r="E555" s="2" t="s">
        <v>34</v>
      </c>
      <c r="F555" s="2" t="n">
        <v>27</v>
      </c>
      <c r="G555" s="6" t="n">
        <v>13.96</v>
      </c>
      <c r="H555" s="2" t="s">
        <v>26</v>
      </c>
      <c r="I555" s="2" t="n">
        <v>66</v>
      </c>
      <c r="J555" s="7" t="n">
        <f aca="false">DATE(YEAR(B555),MONTH(B555),1)</f>
        <v>46357</v>
      </c>
      <c r="K555" s="6" t="n">
        <f aca="false">F555*G555</f>
        <v>376.92</v>
      </c>
      <c r="L555" s="6" t="n">
        <f aca="false">K555*(1-INDEX(Settings!$B$5:$B$9,MATCH(E555,Settings!$A$5:$A$9,0)))</f>
        <v>233.6904</v>
      </c>
      <c r="M555" s="6" t="n">
        <f aca="false">K555-L555</f>
        <v>143.2296</v>
      </c>
    </row>
    <row r="556" customFormat="false" ht="15" hidden="false" customHeight="false" outlineLevel="0" collapsed="false">
      <c r="A556" s="2" t="s">
        <v>593</v>
      </c>
      <c r="B556" s="5" t="n">
        <v>46366</v>
      </c>
      <c r="C556" s="2" t="s">
        <v>36</v>
      </c>
      <c r="D556" s="2" t="s">
        <v>37</v>
      </c>
      <c r="E556" s="2" t="s">
        <v>32</v>
      </c>
      <c r="F556" s="2" t="n">
        <v>1</v>
      </c>
      <c r="G556" s="6" t="n">
        <v>57.68</v>
      </c>
      <c r="H556" s="2" t="s">
        <v>26</v>
      </c>
      <c r="I556" s="2" t="n">
        <v>47</v>
      </c>
      <c r="J556" s="7" t="n">
        <f aca="false">DATE(YEAR(B556),MONTH(B556),1)</f>
        <v>46357</v>
      </c>
      <c r="K556" s="6" t="n">
        <f aca="false">F556*G556</f>
        <v>57.68</v>
      </c>
      <c r="L556" s="6" t="n">
        <f aca="false">K556*(1-INDEX(Settings!$B$5:$B$9,MATCH(E556,Settings!$A$5:$A$9,0)))</f>
        <v>39.7992</v>
      </c>
      <c r="M556" s="6" t="n">
        <f aca="false">K556-L556</f>
        <v>17.8808</v>
      </c>
    </row>
    <row r="557" customFormat="false" ht="15" hidden="false" customHeight="false" outlineLevel="0" collapsed="false">
      <c r="A557" s="2" t="s">
        <v>594</v>
      </c>
      <c r="B557" s="5" t="n">
        <v>46366</v>
      </c>
      <c r="C557" s="2" t="s">
        <v>41</v>
      </c>
      <c r="D557" s="2" t="s">
        <v>42</v>
      </c>
      <c r="E557" s="2" t="s">
        <v>39</v>
      </c>
      <c r="F557" s="2" t="n">
        <v>18</v>
      </c>
      <c r="G557" s="6" t="n">
        <v>7.56</v>
      </c>
      <c r="H557" s="2" t="s">
        <v>71</v>
      </c>
      <c r="I557" s="2"/>
      <c r="J557" s="7" t="n">
        <f aca="false">DATE(YEAR(B557),MONTH(B557),1)</f>
        <v>46357</v>
      </c>
      <c r="K557" s="6" t="n">
        <f aca="false">F557*G557</f>
        <v>136.08</v>
      </c>
      <c r="L557" s="6" t="n">
        <f aca="false">K557*(1-INDEX(Settings!$B$5:$B$9,MATCH(E557,Settings!$A$5:$A$9,0)))</f>
        <v>99.3384</v>
      </c>
      <c r="M557" s="6" t="n">
        <f aca="false">K557-L557</f>
        <v>36.7416</v>
      </c>
    </row>
    <row r="558" customFormat="false" ht="15" hidden="false" customHeight="false" outlineLevel="0" collapsed="false">
      <c r="A558" s="2" t="s">
        <v>595</v>
      </c>
      <c r="B558" s="5" t="n">
        <v>46366</v>
      </c>
      <c r="C558" s="2" t="s">
        <v>36</v>
      </c>
      <c r="D558" s="2" t="s">
        <v>37</v>
      </c>
      <c r="E558" s="2" t="s">
        <v>34</v>
      </c>
      <c r="F558" s="2" t="n">
        <v>26</v>
      </c>
      <c r="G558" s="6" t="n">
        <v>18.33</v>
      </c>
      <c r="H558" s="2" t="s">
        <v>71</v>
      </c>
      <c r="I558" s="2"/>
      <c r="J558" s="7" t="n">
        <f aca="false">DATE(YEAR(B558),MONTH(B558),1)</f>
        <v>46357</v>
      </c>
      <c r="K558" s="6" t="n">
        <f aca="false">F558*G558</f>
        <v>476.58</v>
      </c>
      <c r="L558" s="6" t="n">
        <f aca="false">K558*(1-INDEX(Settings!$B$5:$B$9,MATCH(E558,Settings!$A$5:$A$9,0)))</f>
        <v>295.4796</v>
      </c>
      <c r="M558" s="6" t="n">
        <f aca="false">K558-L558</f>
        <v>181.1004</v>
      </c>
    </row>
    <row r="559" customFormat="false" ht="15" hidden="false" customHeight="false" outlineLevel="0" collapsed="false">
      <c r="A559" s="2" t="s">
        <v>596</v>
      </c>
      <c r="B559" s="5" t="n">
        <v>46367</v>
      </c>
      <c r="C559" s="2" t="s">
        <v>23</v>
      </c>
      <c r="D559" s="2" t="s">
        <v>24</v>
      </c>
      <c r="E559" s="2" t="s">
        <v>34</v>
      </c>
      <c r="F559" s="2" t="n">
        <v>3</v>
      </c>
      <c r="G559" s="6" t="n">
        <v>11.22</v>
      </c>
      <c r="H559" s="2" t="s">
        <v>26</v>
      </c>
      <c r="I559" s="2" t="n">
        <v>16</v>
      </c>
      <c r="J559" s="7" t="n">
        <f aca="false">DATE(YEAR(B559),MONTH(B559),1)</f>
        <v>46357</v>
      </c>
      <c r="K559" s="6" t="n">
        <f aca="false">F559*G559</f>
        <v>33.66</v>
      </c>
      <c r="L559" s="6" t="n">
        <f aca="false">K559*(1-INDEX(Settings!$B$5:$B$9,MATCH(E559,Settings!$A$5:$A$9,0)))</f>
        <v>20.8692</v>
      </c>
      <c r="M559" s="6" t="n">
        <f aca="false">K559-L559</f>
        <v>12.7908</v>
      </c>
    </row>
    <row r="560" customFormat="false" ht="15" hidden="false" customHeight="false" outlineLevel="0" collapsed="false">
      <c r="A560" s="2" t="s">
        <v>597</v>
      </c>
      <c r="B560" s="5" t="n">
        <v>46368</v>
      </c>
      <c r="C560" s="2" t="s">
        <v>36</v>
      </c>
      <c r="D560" s="2" t="s">
        <v>37</v>
      </c>
      <c r="E560" s="2" t="s">
        <v>25</v>
      </c>
      <c r="F560" s="2" t="n">
        <v>151</v>
      </c>
      <c r="G560" s="6" t="n">
        <v>1.73</v>
      </c>
      <c r="H560" s="2" t="s">
        <v>26</v>
      </c>
      <c r="I560" s="2" t="n">
        <v>18</v>
      </c>
      <c r="J560" s="7" t="n">
        <f aca="false">DATE(YEAR(B560),MONTH(B560),1)</f>
        <v>46357</v>
      </c>
      <c r="K560" s="6" t="n">
        <f aca="false">F560*G560</f>
        <v>261.23</v>
      </c>
      <c r="L560" s="6" t="n">
        <f aca="false">K560*(1-INDEX(Settings!$B$5:$B$9,MATCH(E560,Settings!$A$5:$A$9,0)))</f>
        <v>203.7594</v>
      </c>
      <c r="M560" s="6" t="n">
        <f aca="false">K560-L560</f>
        <v>57.4706</v>
      </c>
    </row>
    <row r="561" customFormat="false" ht="15" hidden="false" customHeight="false" outlineLevel="0" collapsed="false">
      <c r="A561" s="2" t="s">
        <v>598</v>
      </c>
      <c r="B561" s="5" t="n">
        <v>46369</v>
      </c>
      <c r="C561" s="2" t="s">
        <v>30</v>
      </c>
      <c r="D561" s="2" t="s">
        <v>31</v>
      </c>
      <c r="E561" s="2" t="s">
        <v>28</v>
      </c>
      <c r="F561" s="2" t="n">
        <v>246</v>
      </c>
      <c r="G561" s="6" t="n">
        <v>0.99</v>
      </c>
      <c r="H561" s="2" t="s">
        <v>26</v>
      </c>
      <c r="I561" s="2" t="n">
        <v>18</v>
      </c>
      <c r="J561" s="7" t="n">
        <f aca="false">DATE(YEAR(B561),MONTH(B561),1)</f>
        <v>46357</v>
      </c>
      <c r="K561" s="6" t="n">
        <f aca="false">F561*G561</f>
        <v>243.54</v>
      </c>
      <c r="L561" s="6" t="n">
        <f aca="false">K561*(1-INDEX(Settings!$B$5:$B$9,MATCH(E561,Settings!$A$5:$A$9,0)))</f>
        <v>141.2532</v>
      </c>
      <c r="M561" s="6" t="n">
        <f aca="false">K561-L561</f>
        <v>102.2868</v>
      </c>
    </row>
    <row r="562" customFormat="false" ht="15" hidden="false" customHeight="false" outlineLevel="0" collapsed="false">
      <c r="A562" s="2" t="s">
        <v>599</v>
      </c>
      <c r="B562" s="5" t="n">
        <v>46369</v>
      </c>
      <c r="C562" s="2" t="s">
        <v>41</v>
      </c>
      <c r="D562" s="2" t="s">
        <v>42</v>
      </c>
      <c r="E562" s="2" t="s">
        <v>34</v>
      </c>
      <c r="F562" s="2" t="n">
        <v>43</v>
      </c>
      <c r="G562" s="6" t="n">
        <v>17.98</v>
      </c>
      <c r="H562" s="2" t="s">
        <v>26</v>
      </c>
      <c r="I562" s="2" t="n">
        <v>38</v>
      </c>
      <c r="J562" s="7" t="n">
        <f aca="false">DATE(YEAR(B562),MONTH(B562),1)</f>
        <v>46357</v>
      </c>
      <c r="K562" s="6" t="n">
        <f aca="false">F562*G562</f>
        <v>773.14</v>
      </c>
      <c r="L562" s="6" t="n">
        <f aca="false">K562*(1-INDEX(Settings!$B$5:$B$9,MATCH(E562,Settings!$A$5:$A$9,0)))</f>
        <v>479.3468</v>
      </c>
      <c r="M562" s="6" t="n">
        <f aca="false">K562-L562</f>
        <v>293.7932</v>
      </c>
    </row>
    <row r="563" customFormat="false" ht="15" hidden="false" customHeight="false" outlineLevel="0" collapsed="false">
      <c r="A563" s="2" t="s">
        <v>600</v>
      </c>
      <c r="B563" s="5" t="n">
        <v>46369</v>
      </c>
      <c r="C563" s="2" t="s">
        <v>23</v>
      </c>
      <c r="D563" s="2" t="s">
        <v>61</v>
      </c>
      <c r="E563" s="2" t="s">
        <v>32</v>
      </c>
      <c r="F563" s="2" t="n">
        <v>55</v>
      </c>
      <c r="G563" s="6" t="n">
        <v>85.86</v>
      </c>
      <c r="H563" s="2" t="s">
        <v>71</v>
      </c>
      <c r="I563" s="2"/>
      <c r="J563" s="7" t="n">
        <f aca="false">DATE(YEAR(B563),MONTH(B563),1)</f>
        <v>46357</v>
      </c>
      <c r="K563" s="6" t="n">
        <f aca="false">F563*G563</f>
        <v>4722.3</v>
      </c>
      <c r="L563" s="6" t="n">
        <f aca="false">K563*(1-INDEX(Settings!$B$5:$B$9,MATCH(E563,Settings!$A$5:$A$9,0)))</f>
        <v>3258.387</v>
      </c>
      <c r="M563" s="6" t="n">
        <f aca="false">K563-L563</f>
        <v>1463.913</v>
      </c>
    </row>
    <row r="564" customFormat="false" ht="15" hidden="false" customHeight="false" outlineLevel="0" collapsed="false">
      <c r="A564" s="2" t="s">
        <v>601</v>
      </c>
      <c r="B564" s="5" t="n">
        <v>46370</v>
      </c>
      <c r="C564" s="2" t="s">
        <v>30</v>
      </c>
      <c r="D564" s="2" t="s">
        <v>31</v>
      </c>
      <c r="E564" s="2" t="s">
        <v>32</v>
      </c>
      <c r="F564" s="2" t="n">
        <v>51</v>
      </c>
      <c r="G564" s="6" t="n">
        <v>78.43</v>
      </c>
      <c r="H564" s="2" t="s">
        <v>26</v>
      </c>
      <c r="I564" s="2" t="n">
        <v>70</v>
      </c>
      <c r="J564" s="7" t="n">
        <f aca="false">DATE(YEAR(B564),MONTH(B564),1)</f>
        <v>46357</v>
      </c>
      <c r="K564" s="6" t="n">
        <f aca="false">F564*G564</f>
        <v>3999.93</v>
      </c>
      <c r="L564" s="6" t="n">
        <f aca="false">K564*(1-INDEX(Settings!$B$5:$B$9,MATCH(E564,Settings!$A$5:$A$9,0)))</f>
        <v>2759.9517</v>
      </c>
      <c r="M564" s="6" t="n">
        <f aca="false">K564-L564</f>
        <v>1239.9783</v>
      </c>
    </row>
    <row r="565" customFormat="false" ht="15" hidden="false" customHeight="false" outlineLevel="0" collapsed="false">
      <c r="A565" s="2" t="s">
        <v>602</v>
      </c>
      <c r="B565" s="5" t="n">
        <v>46370</v>
      </c>
      <c r="C565" s="2" t="s">
        <v>41</v>
      </c>
      <c r="D565" s="2" t="s">
        <v>57</v>
      </c>
      <c r="E565" s="2" t="s">
        <v>34</v>
      </c>
      <c r="F565" s="2" t="n">
        <v>50</v>
      </c>
      <c r="G565" s="6" t="n">
        <v>10.77</v>
      </c>
      <c r="H565" s="2" t="s">
        <v>26</v>
      </c>
      <c r="I565" s="2" t="n">
        <v>31</v>
      </c>
      <c r="J565" s="7" t="n">
        <f aca="false">DATE(YEAR(B565),MONTH(B565),1)</f>
        <v>46357</v>
      </c>
      <c r="K565" s="6" t="n">
        <f aca="false">F565*G565</f>
        <v>538.5</v>
      </c>
      <c r="L565" s="6" t="n">
        <f aca="false">K565*(1-INDEX(Settings!$B$5:$B$9,MATCH(E565,Settings!$A$5:$A$9,0)))</f>
        <v>333.87</v>
      </c>
      <c r="M565" s="6" t="n">
        <f aca="false">K565-L565</f>
        <v>204.63</v>
      </c>
    </row>
    <row r="566" customFormat="false" ht="15" hidden="false" customHeight="false" outlineLevel="0" collapsed="false">
      <c r="A566" s="2" t="s">
        <v>603</v>
      </c>
      <c r="B566" s="5" t="n">
        <v>46370</v>
      </c>
      <c r="C566" s="2" t="s">
        <v>41</v>
      </c>
      <c r="D566" s="2" t="s">
        <v>57</v>
      </c>
      <c r="E566" s="2" t="s">
        <v>32</v>
      </c>
      <c r="F566" s="2" t="n">
        <v>43</v>
      </c>
      <c r="G566" s="6" t="n">
        <v>83.42</v>
      </c>
      <c r="H566" s="2" t="s">
        <v>26</v>
      </c>
      <c r="I566" s="2" t="n">
        <v>18</v>
      </c>
      <c r="J566" s="7" t="n">
        <f aca="false">DATE(YEAR(B566),MONTH(B566),1)</f>
        <v>46357</v>
      </c>
      <c r="K566" s="6" t="n">
        <f aca="false">F566*G566</f>
        <v>3587.06</v>
      </c>
      <c r="L566" s="6" t="n">
        <f aca="false">K566*(1-INDEX(Settings!$B$5:$B$9,MATCH(E566,Settings!$A$5:$A$9,0)))</f>
        <v>2475.0714</v>
      </c>
      <c r="M566" s="6" t="n">
        <f aca="false">K566-L566</f>
        <v>1111.9886</v>
      </c>
    </row>
    <row r="567" customFormat="false" ht="15" hidden="false" customHeight="false" outlineLevel="0" collapsed="false">
      <c r="A567" s="2" t="s">
        <v>604</v>
      </c>
      <c r="B567" s="5" t="n">
        <v>46371</v>
      </c>
      <c r="C567" s="2" t="s">
        <v>23</v>
      </c>
      <c r="D567" s="2" t="s">
        <v>61</v>
      </c>
      <c r="E567" s="2" t="s">
        <v>34</v>
      </c>
      <c r="F567" s="2" t="n">
        <v>14</v>
      </c>
      <c r="G567" s="6" t="n">
        <v>32.42</v>
      </c>
      <c r="H567" s="2" t="s">
        <v>26</v>
      </c>
      <c r="I567" s="2" t="n">
        <v>14</v>
      </c>
      <c r="J567" s="7" t="n">
        <f aca="false">DATE(YEAR(B567),MONTH(B567),1)</f>
        <v>46357</v>
      </c>
      <c r="K567" s="6" t="n">
        <f aca="false">F567*G567</f>
        <v>453.88</v>
      </c>
      <c r="L567" s="6" t="n">
        <f aca="false">K567*(1-INDEX(Settings!$B$5:$B$9,MATCH(E567,Settings!$A$5:$A$9,0)))</f>
        <v>281.4056</v>
      </c>
      <c r="M567" s="6" t="n">
        <f aca="false">K567-L567</f>
        <v>172.4744</v>
      </c>
    </row>
    <row r="568" customFormat="false" ht="15" hidden="false" customHeight="false" outlineLevel="0" collapsed="false">
      <c r="A568" s="2" t="s">
        <v>605</v>
      </c>
      <c r="B568" s="5" t="n">
        <v>46373</v>
      </c>
      <c r="C568" s="2" t="s">
        <v>23</v>
      </c>
      <c r="D568" s="2" t="s">
        <v>61</v>
      </c>
      <c r="E568" s="2" t="s">
        <v>32</v>
      </c>
      <c r="F568" s="2" t="n">
        <v>59</v>
      </c>
      <c r="G568" s="6" t="n">
        <v>18.73</v>
      </c>
      <c r="H568" s="2" t="s">
        <v>71</v>
      </c>
      <c r="I568" s="2"/>
      <c r="J568" s="7" t="n">
        <f aca="false">DATE(YEAR(B568),MONTH(B568),1)</f>
        <v>46357</v>
      </c>
      <c r="K568" s="6" t="n">
        <f aca="false">F568*G568</f>
        <v>1105.07</v>
      </c>
      <c r="L568" s="6" t="n">
        <f aca="false">K568*(1-INDEX(Settings!$B$5:$B$9,MATCH(E568,Settings!$A$5:$A$9,0)))</f>
        <v>762.4983</v>
      </c>
      <c r="M568" s="6" t="n">
        <f aca="false">K568-L568</f>
        <v>342.5717</v>
      </c>
    </row>
    <row r="569" customFormat="false" ht="15" hidden="false" customHeight="false" outlineLevel="0" collapsed="false">
      <c r="A569" s="2" t="s">
        <v>606</v>
      </c>
      <c r="B569" s="5" t="n">
        <v>46374</v>
      </c>
      <c r="C569" s="2" t="s">
        <v>41</v>
      </c>
      <c r="D569" s="2" t="s">
        <v>57</v>
      </c>
      <c r="E569" s="2" t="s">
        <v>28</v>
      </c>
      <c r="F569" s="2" t="n">
        <v>26</v>
      </c>
      <c r="G569" s="6" t="n">
        <v>0.76</v>
      </c>
      <c r="H569" s="2" t="s">
        <v>26</v>
      </c>
      <c r="I569" s="2" t="n">
        <v>16</v>
      </c>
      <c r="J569" s="7" t="n">
        <f aca="false">DATE(YEAR(B569),MONTH(B569),1)</f>
        <v>46357</v>
      </c>
      <c r="K569" s="6" t="n">
        <f aca="false">F569*G569</f>
        <v>19.76</v>
      </c>
      <c r="L569" s="6" t="n">
        <f aca="false">K569*(1-INDEX(Settings!$B$5:$B$9,MATCH(E569,Settings!$A$5:$A$9,0)))</f>
        <v>11.4608</v>
      </c>
      <c r="M569" s="6" t="n">
        <f aca="false">K569-L569</f>
        <v>8.2992</v>
      </c>
    </row>
    <row r="570" customFormat="false" ht="15" hidden="false" customHeight="false" outlineLevel="0" collapsed="false">
      <c r="A570" s="2" t="s">
        <v>607</v>
      </c>
      <c r="B570" s="5" t="n">
        <v>46374</v>
      </c>
      <c r="C570" s="2" t="s">
        <v>30</v>
      </c>
      <c r="D570" s="2" t="s">
        <v>31</v>
      </c>
      <c r="E570" s="2" t="s">
        <v>28</v>
      </c>
      <c r="F570" s="2" t="n">
        <v>250</v>
      </c>
      <c r="G570" s="6" t="n">
        <v>0.65</v>
      </c>
      <c r="H570" s="2" t="s">
        <v>26</v>
      </c>
      <c r="I570" s="2" t="n">
        <v>45</v>
      </c>
      <c r="J570" s="7" t="n">
        <f aca="false">DATE(YEAR(B570),MONTH(B570),1)</f>
        <v>46357</v>
      </c>
      <c r="K570" s="6" t="n">
        <f aca="false">F570*G570</f>
        <v>162.5</v>
      </c>
      <c r="L570" s="6" t="n">
        <f aca="false">K570*(1-INDEX(Settings!$B$5:$B$9,MATCH(E570,Settings!$A$5:$A$9,0)))</f>
        <v>94.25</v>
      </c>
      <c r="M570" s="6" t="n">
        <f aca="false">K570-L570</f>
        <v>68.25</v>
      </c>
    </row>
    <row r="571" customFormat="false" ht="15" hidden="false" customHeight="false" outlineLevel="0" collapsed="false">
      <c r="A571" s="2" t="s">
        <v>608</v>
      </c>
      <c r="B571" s="5" t="n">
        <v>46375</v>
      </c>
      <c r="C571" s="2" t="s">
        <v>41</v>
      </c>
      <c r="D571" s="2" t="s">
        <v>57</v>
      </c>
      <c r="E571" s="2" t="s">
        <v>32</v>
      </c>
      <c r="F571" s="2" t="n">
        <v>10</v>
      </c>
      <c r="G571" s="6" t="n">
        <v>82.76</v>
      </c>
      <c r="H571" s="2" t="s">
        <v>71</v>
      </c>
      <c r="I571" s="2"/>
      <c r="J571" s="7" t="n">
        <f aca="false">DATE(YEAR(B571),MONTH(B571),1)</f>
        <v>46357</v>
      </c>
      <c r="K571" s="6" t="n">
        <f aca="false">F571*G571</f>
        <v>827.6</v>
      </c>
      <c r="L571" s="6" t="n">
        <f aca="false">K571*(1-INDEX(Settings!$B$5:$B$9,MATCH(E571,Settings!$A$5:$A$9,0)))</f>
        <v>571.044</v>
      </c>
      <c r="M571" s="6" t="n">
        <f aca="false">K571-L571</f>
        <v>256.556</v>
      </c>
    </row>
    <row r="572" customFormat="false" ht="15" hidden="false" customHeight="false" outlineLevel="0" collapsed="false">
      <c r="A572" s="2" t="s">
        <v>609</v>
      </c>
      <c r="B572" s="5" t="n">
        <v>46376</v>
      </c>
      <c r="C572" s="2" t="s">
        <v>30</v>
      </c>
      <c r="D572" s="2" t="s">
        <v>31</v>
      </c>
      <c r="E572" s="2" t="s">
        <v>32</v>
      </c>
      <c r="F572" s="2" t="n">
        <v>22</v>
      </c>
      <c r="G572" s="6" t="n">
        <v>37.8</v>
      </c>
      <c r="H572" s="2" t="s">
        <v>26</v>
      </c>
      <c r="I572" s="2" t="n">
        <v>29</v>
      </c>
      <c r="J572" s="7" t="n">
        <f aca="false">DATE(YEAR(B572),MONTH(B572),1)</f>
        <v>46357</v>
      </c>
      <c r="K572" s="6" t="n">
        <f aca="false">F572*G572</f>
        <v>831.6</v>
      </c>
      <c r="L572" s="6" t="n">
        <f aca="false">K572*(1-INDEX(Settings!$B$5:$B$9,MATCH(E572,Settings!$A$5:$A$9,0)))</f>
        <v>573.804</v>
      </c>
      <c r="M572" s="6" t="n">
        <f aca="false">K572-L572</f>
        <v>257.796</v>
      </c>
    </row>
    <row r="573" customFormat="false" ht="15" hidden="false" customHeight="false" outlineLevel="0" collapsed="false">
      <c r="A573" s="2" t="s">
        <v>610</v>
      </c>
      <c r="B573" s="5" t="n">
        <v>46377</v>
      </c>
      <c r="C573" s="2" t="s">
        <v>23</v>
      </c>
      <c r="D573" s="2" t="s">
        <v>61</v>
      </c>
      <c r="E573" s="2" t="s">
        <v>32</v>
      </c>
      <c r="F573" s="2" t="n">
        <v>57</v>
      </c>
      <c r="G573" s="6" t="n">
        <v>55.87</v>
      </c>
      <c r="H573" s="2" t="s">
        <v>71</v>
      </c>
      <c r="I573" s="2"/>
      <c r="J573" s="7" t="n">
        <f aca="false">DATE(YEAR(B573),MONTH(B573),1)</f>
        <v>46357</v>
      </c>
      <c r="K573" s="6" t="n">
        <f aca="false">F573*G573</f>
        <v>3184.59</v>
      </c>
      <c r="L573" s="6" t="n">
        <f aca="false">K573*(1-INDEX(Settings!$B$5:$B$9,MATCH(E573,Settings!$A$5:$A$9,0)))</f>
        <v>2197.3671</v>
      </c>
      <c r="M573" s="6" t="n">
        <f aca="false">K573-L573</f>
        <v>987.2229</v>
      </c>
    </row>
    <row r="574" customFormat="false" ht="15" hidden="false" customHeight="false" outlineLevel="0" collapsed="false">
      <c r="A574" s="2" t="s">
        <v>611</v>
      </c>
      <c r="B574" s="5" t="n">
        <v>46377</v>
      </c>
      <c r="C574" s="2" t="s">
        <v>36</v>
      </c>
      <c r="D574" s="2" t="s">
        <v>37</v>
      </c>
      <c r="E574" s="2" t="s">
        <v>34</v>
      </c>
      <c r="F574" s="2" t="n">
        <v>19</v>
      </c>
      <c r="G574" s="6" t="n">
        <v>18</v>
      </c>
      <c r="H574" s="2" t="s">
        <v>26</v>
      </c>
      <c r="I574" s="2" t="n">
        <v>52</v>
      </c>
      <c r="J574" s="7" t="n">
        <f aca="false">DATE(YEAR(B574),MONTH(B574),1)</f>
        <v>46357</v>
      </c>
      <c r="K574" s="6" t="n">
        <f aca="false">F574*G574</f>
        <v>342</v>
      </c>
      <c r="L574" s="6" t="n">
        <f aca="false">K574*(1-INDEX(Settings!$B$5:$B$9,MATCH(E574,Settings!$A$5:$A$9,0)))</f>
        <v>212.04</v>
      </c>
      <c r="M574" s="6" t="n">
        <f aca="false">K574-L574</f>
        <v>129.96</v>
      </c>
    </row>
    <row r="575" customFormat="false" ht="15" hidden="false" customHeight="false" outlineLevel="0" collapsed="false">
      <c r="A575" s="2" t="s">
        <v>612</v>
      </c>
      <c r="B575" s="5" t="n">
        <v>46377</v>
      </c>
      <c r="C575" s="2" t="s">
        <v>23</v>
      </c>
      <c r="D575" s="2" t="s">
        <v>61</v>
      </c>
      <c r="E575" s="2" t="s">
        <v>34</v>
      </c>
      <c r="F575" s="2" t="n">
        <v>21</v>
      </c>
      <c r="G575" s="6" t="n">
        <v>18.47</v>
      </c>
      <c r="H575" s="2" t="s">
        <v>26</v>
      </c>
      <c r="I575" s="2" t="n">
        <v>42</v>
      </c>
      <c r="J575" s="7" t="n">
        <f aca="false">DATE(YEAR(B575),MONTH(B575),1)</f>
        <v>46357</v>
      </c>
      <c r="K575" s="6" t="n">
        <f aca="false">F575*G575</f>
        <v>387.87</v>
      </c>
      <c r="L575" s="6" t="n">
        <f aca="false">K575*(1-INDEX(Settings!$B$5:$B$9,MATCH(E575,Settings!$A$5:$A$9,0)))</f>
        <v>240.4794</v>
      </c>
      <c r="M575" s="6" t="n">
        <f aca="false">K575-L575</f>
        <v>147.3906</v>
      </c>
    </row>
    <row r="576" customFormat="false" ht="15" hidden="false" customHeight="false" outlineLevel="0" collapsed="false">
      <c r="A576" s="2" t="s">
        <v>613</v>
      </c>
      <c r="B576" s="5" t="n">
        <v>46377</v>
      </c>
      <c r="C576" s="2" t="s">
        <v>36</v>
      </c>
      <c r="D576" s="2" t="s">
        <v>37</v>
      </c>
      <c r="E576" s="2" t="s">
        <v>28</v>
      </c>
      <c r="F576" s="2" t="n">
        <v>162</v>
      </c>
      <c r="G576" s="6" t="n">
        <v>1.45</v>
      </c>
      <c r="H576" s="2" t="s">
        <v>26</v>
      </c>
      <c r="I576" s="2" t="n">
        <v>41</v>
      </c>
      <c r="J576" s="7" t="n">
        <f aca="false">DATE(YEAR(B576),MONTH(B576),1)</f>
        <v>46357</v>
      </c>
      <c r="K576" s="6" t="n">
        <f aca="false">F576*G576</f>
        <v>234.9</v>
      </c>
      <c r="L576" s="6" t="n">
        <f aca="false">K576*(1-INDEX(Settings!$B$5:$B$9,MATCH(E576,Settings!$A$5:$A$9,0)))</f>
        <v>136.242</v>
      </c>
      <c r="M576" s="6" t="n">
        <f aca="false">K576-L576</f>
        <v>98.658</v>
      </c>
    </row>
    <row r="577" customFormat="false" ht="15" hidden="false" customHeight="false" outlineLevel="0" collapsed="false">
      <c r="A577" s="2" t="s">
        <v>614</v>
      </c>
      <c r="B577" s="5" t="n">
        <v>46378</v>
      </c>
      <c r="C577" s="2" t="s">
        <v>41</v>
      </c>
      <c r="D577" s="2" t="s">
        <v>42</v>
      </c>
      <c r="E577" s="2" t="s">
        <v>39</v>
      </c>
      <c r="F577" s="2" t="n">
        <v>2</v>
      </c>
      <c r="G577" s="6" t="n">
        <v>11.94</v>
      </c>
      <c r="H577" s="2" t="s">
        <v>26</v>
      </c>
      <c r="I577" s="2" t="n">
        <v>54</v>
      </c>
      <c r="J577" s="7" t="n">
        <f aca="false">DATE(YEAR(B577),MONTH(B577),1)</f>
        <v>46357</v>
      </c>
      <c r="K577" s="6" t="n">
        <f aca="false">F577*G577</f>
        <v>23.88</v>
      </c>
      <c r="L577" s="6" t="n">
        <f aca="false">K577*(1-INDEX(Settings!$B$5:$B$9,MATCH(E577,Settings!$A$5:$A$9,0)))</f>
        <v>17.4324</v>
      </c>
      <c r="M577" s="6" t="n">
        <f aca="false">K577-L577</f>
        <v>6.4476</v>
      </c>
    </row>
    <row r="578" customFormat="false" ht="15" hidden="false" customHeight="false" outlineLevel="0" collapsed="false">
      <c r="A578" s="2" t="s">
        <v>615</v>
      </c>
      <c r="B578" s="5" t="n">
        <v>46378</v>
      </c>
      <c r="C578" s="2" t="s">
        <v>23</v>
      </c>
      <c r="D578" s="2" t="s">
        <v>24</v>
      </c>
      <c r="E578" s="2" t="s">
        <v>39</v>
      </c>
      <c r="F578" s="2" t="n">
        <v>47</v>
      </c>
      <c r="G578" s="6" t="n">
        <v>48.7</v>
      </c>
      <c r="H578" s="2" t="s">
        <v>26</v>
      </c>
      <c r="I578" s="2" t="n">
        <v>22</v>
      </c>
      <c r="J578" s="7" t="n">
        <f aca="false">DATE(YEAR(B578),MONTH(B578),1)</f>
        <v>46357</v>
      </c>
      <c r="K578" s="6" t="n">
        <f aca="false">F578*G578</f>
        <v>2288.9</v>
      </c>
      <c r="L578" s="6" t="n">
        <f aca="false">K578*(1-INDEX(Settings!$B$5:$B$9,MATCH(E578,Settings!$A$5:$A$9,0)))</f>
        <v>1670.897</v>
      </c>
      <c r="M578" s="6" t="n">
        <f aca="false">K578-L578</f>
        <v>618.003</v>
      </c>
    </row>
    <row r="579" customFormat="false" ht="15" hidden="false" customHeight="false" outlineLevel="0" collapsed="false">
      <c r="A579" s="2" t="s">
        <v>616</v>
      </c>
      <c r="B579" s="5" t="n">
        <v>46378</v>
      </c>
      <c r="C579" s="2" t="s">
        <v>23</v>
      </c>
      <c r="D579" s="2" t="s">
        <v>61</v>
      </c>
      <c r="E579" s="2" t="s">
        <v>39</v>
      </c>
      <c r="F579" s="2" t="n">
        <v>10</v>
      </c>
      <c r="G579" s="6" t="n">
        <v>44.78</v>
      </c>
      <c r="H579" s="2" t="s">
        <v>26</v>
      </c>
      <c r="I579" s="2" t="n">
        <v>54</v>
      </c>
      <c r="J579" s="7" t="n">
        <f aca="false">DATE(YEAR(B579),MONTH(B579),1)</f>
        <v>46357</v>
      </c>
      <c r="K579" s="6" t="n">
        <f aca="false">F579*G579</f>
        <v>447.8</v>
      </c>
      <c r="L579" s="6" t="n">
        <f aca="false">K579*(1-INDEX(Settings!$B$5:$B$9,MATCH(E579,Settings!$A$5:$A$9,0)))</f>
        <v>326.894</v>
      </c>
      <c r="M579" s="6" t="n">
        <f aca="false">K579-L579</f>
        <v>120.906</v>
      </c>
    </row>
    <row r="580" customFormat="false" ht="15" hidden="false" customHeight="false" outlineLevel="0" collapsed="false">
      <c r="A580" s="2" t="s">
        <v>617</v>
      </c>
      <c r="B580" s="5" t="n">
        <v>46379</v>
      </c>
      <c r="C580" s="2" t="s">
        <v>41</v>
      </c>
      <c r="D580" s="2" t="s">
        <v>42</v>
      </c>
      <c r="E580" s="2" t="s">
        <v>28</v>
      </c>
      <c r="F580" s="2" t="n">
        <v>240</v>
      </c>
      <c r="G580" s="6" t="n">
        <v>1.01</v>
      </c>
      <c r="H580" s="2" t="s">
        <v>26</v>
      </c>
      <c r="I580" s="2" t="n">
        <v>6</v>
      </c>
      <c r="J580" s="7" t="n">
        <f aca="false">DATE(YEAR(B580),MONTH(B580),1)</f>
        <v>46357</v>
      </c>
      <c r="K580" s="6" t="n">
        <f aca="false">F580*G580</f>
        <v>242.4</v>
      </c>
      <c r="L580" s="6" t="n">
        <f aca="false">K580*(1-INDEX(Settings!$B$5:$B$9,MATCH(E580,Settings!$A$5:$A$9,0)))</f>
        <v>140.592</v>
      </c>
      <c r="M580" s="6" t="n">
        <f aca="false">K580-L580</f>
        <v>101.808</v>
      </c>
    </row>
    <row r="581" customFormat="false" ht="15" hidden="false" customHeight="false" outlineLevel="0" collapsed="false">
      <c r="A581" s="2" t="s">
        <v>618</v>
      </c>
      <c r="B581" s="5" t="n">
        <v>46380</v>
      </c>
      <c r="C581" s="2" t="s">
        <v>41</v>
      </c>
      <c r="D581" s="2" t="s">
        <v>57</v>
      </c>
      <c r="E581" s="2" t="s">
        <v>25</v>
      </c>
      <c r="F581" s="2" t="n">
        <v>158</v>
      </c>
      <c r="G581" s="6" t="n">
        <v>1.93</v>
      </c>
      <c r="H581" s="2" t="s">
        <v>71</v>
      </c>
      <c r="I581" s="2"/>
      <c r="J581" s="7" t="n">
        <f aca="false">DATE(YEAR(B581),MONTH(B581),1)</f>
        <v>46357</v>
      </c>
      <c r="K581" s="6" t="n">
        <f aca="false">F581*G581</f>
        <v>304.94</v>
      </c>
      <c r="L581" s="6" t="n">
        <f aca="false">K581*(1-INDEX(Settings!$B$5:$B$9,MATCH(E581,Settings!$A$5:$A$9,0)))</f>
        <v>237.8532</v>
      </c>
      <c r="M581" s="6" t="n">
        <f aca="false">K581-L581</f>
        <v>67.0868</v>
      </c>
    </row>
    <row r="582" customFormat="false" ht="15" hidden="false" customHeight="false" outlineLevel="0" collapsed="false">
      <c r="A582" s="2" t="s">
        <v>619</v>
      </c>
      <c r="B582" s="5" t="n">
        <v>46380</v>
      </c>
      <c r="C582" s="2" t="s">
        <v>30</v>
      </c>
      <c r="D582" s="2" t="s">
        <v>31</v>
      </c>
      <c r="E582" s="2" t="s">
        <v>39</v>
      </c>
      <c r="F582" s="2" t="n">
        <v>9</v>
      </c>
      <c r="G582" s="6" t="n">
        <v>27.33</v>
      </c>
      <c r="H582" s="2" t="s">
        <v>26</v>
      </c>
      <c r="I582" s="2" t="n">
        <v>43</v>
      </c>
      <c r="J582" s="7" t="n">
        <f aca="false">DATE(YEAR(B582),MONTH(B582),1)</f>
        <v>46357</v>
      </c>
      <c r="K582" s="6" t="n">
        <f aca="false">F582*G582</f>
        <v>245.97</v>
      </c>
      <c r="L582" s="6" t="n">
        <f aca="false">K582*(1-INDEX(Settings!$B$5:$B$9,MATCH(E582,Settings!$A$5:$A$9,0)))</f>
        <v>179.5581</v>
      </c>
      <c r="M582" s="6" t="n">
        <f aca="false">K582-L582</f>
        <v>66.4119</v>
      </c>
    </row>
    <row r="583" customFormat="false" ht="15" hidden="false" customHeight="false" outlineLevel="0" collapsed="false">
      <c r="A583" s="2" t="s">
        <v>620</v>
      </c>
      <c r="B583" s="5" t="n">
        <v>46380</v>
      </c>
      <c r="C583" s="2" t="s">
        <v>41</v>
      </c>
      <c r="D583" s="2" t="s">
        <v>42</v>
      </c>
      <c r="E583" s="2" t="s">
        <v>28</v>
      </c>
      <c r="F583" s="2" t="n">
        <v>311</v>
      </c>
      <c r="G583" s="6" t="n">
        <v>1.36</v>
      </c>
      <c r="H583" s="2" t="s">
        <v>26</v>
      </c>
      <c r="I583" s="2" t="n">
        <v>33</v>
      </c>
      <c r="J583" s="7" t="n">
        <f aca="false">DATE(YEAR(B583),MONTH(B583),1)</f>
        <v>46357</v>
      </c>
      <c r="K583" s="6" t="n">
        <f aca="false">F583*G583</f>
        <v>422.96</v>
      </c>
      <c r="L583" s="6" t="n">
        <f aca="false">K583*(1-INDEX(Settings!$B$5:$B$9,MATCH(E583,Settings!$A$5:$A$9,0)))</f>
        <v>245.3168</v>
      </c>
      <c r="M583" s="6" t="n">
        <f aca="false">K583-L583</f>
        <v>177.6432</v>
      </c>
    </row>
    <row r="584" customFormat="false" ht="15" hidden="false" customHeight="false" outlineLevel="0" collapsed="false">
      <c r="A584" s="2" t="s">
        <v>621</v>
      </c>
      <c r="B584" s="5" t="n">
        <v>46380</v>
      </c>
      <c r="C584" s="2" t="s">
        <v>30</v>
      </c>
      <c r="D584" s="2" t="s">
        <v>31</v>
      </c>
      <c r="E584" s="2" t="s">
        <v>32</v>
      </c>
      <c r="F584" s="2" t="n">
        <v>38</v>
      </c>
      <c r="G584" s="6" t="n">
        <v>61.37</v>
      </c>
      <c r="H584" s="2" t="s">
        <v>26</v>
      </c>
      <c r="I584" s="2" t="n">
        <v>18</v>
      </c>
      <c r="J584" s="7" t="n">
        <f aca="false">DATE(YEAR(B584),MONTH(B584),1)</f>
        <v>46357</v>
      </c>
      <c r="K584" s="6" t="n">
        <f aca="false">F584*G584</f>
        <v>2332.06</v>
      </c>
      <c r="L584" s="6" t="n">
        <f aca="false">K584*(1-INDEX(Settings!$B$5:$B$9,MATCH(E584,Settings!$A$5:$A$9,0)))</f>
        <v>1609.1214</v>
      </c>
      <c r="M584" s="6" t="n">
        <f aca="false">K584-L584</f>
        <v>722.9386</v>
      </c>
    </row>
    <row r="585" customFormat="false" ht="15" hidden="false" customHeight="false" outlineLevel="0" collapsed="false">
      <c r="A585" s="2" t="s">
        <v>622</v>
      </c>
      <c r="B585" s="5" t="n">
        <v>46381</v>
      </c>
      <c r="C585" s="2" t="s">
        <v>23</v>
      </c>
      <c r="D585" s="2" t="s">
        <v>61</v>
      </c>
      <c r="E585" s="2" t="s">
        <v>28</v>
      </c>
      <c r="F585" s="2" t="n">
        <v>75</v>
      </c>
      <c r="G585" s="6" t="n">
        <v>1.43</v>
      </c>
      <c r="H585" s="2" t="s">
        <v>26</v>
      </c>
      <c r="I585" s="2" t="n">
        <v>11</v>
      </c>
      <c r="J585" s="7" t="n">
        <f aca="false">DATE(YEAR(B585),MONTH(B585),1)</f>
        <v>46357</v>
      </c>
      <c r="K585" s="6" t="n">
        <f aca="false">F585*G585</f>
        <v>107.25</v>
      </c>
      <c r="L585" s="6" t="n">
        <f aca="false">K585*(1-INDEX(Settings!$B$5:$B$9,MATCH(E585,Settings!$A$5:$A$9,0)))</f>
        <v>62.205</v>
      </c>
      <c r="M585" s="6" t="n">
        <f aca="false">K585-L585</f>
        <v>45.045</v>
      </c>
    </row>
    <row r="586" customFormat="false" ht="15" hidden="false" customHeight="false" outlineLevel="0" collapsed="false">
      <c r="A586" s="2" t="s">
        <v>623</v>
      </c>
      <c r="B586" s="5" t="n">
        <v>46382</v>
      </c>
      <c r="C586" s="2" t="s">
        <v>36</v>
      </c>
      <c r="D586" s="2" t="s">
        <v>37</v>
      </c>
      <c r="E586" s="2" t="s">
        <v>34</v>
      </c>
      <c r="F586" s="2" t="n">
        <v>56</v>
      </c>
      <c r="G586" s="6" t="n">
        <v>9.19</v>
      </c>
      <c r="H586" s="2" t="s">
        <v>26</v>
      </c>
      <c r="I586" s="2" t="n">
        <v>37</v>
      </c>
      <c r="J586" s="7" t="n">
        <f aca="false">DATE(YEAR(B586),MONTH(B586),1)</f>
        <v>46357</v>
      </c>
      <c r="K586" s="6" t="n">
        <f aca="false">F586*G586</f>
        <v>514.64</v>
      </c>
      <c r="L586" s="6" t="n">
        <f aca="false">K586*(1-INDEX(Settings!$B$5:$B$9,MATCH(E586,Settings!$A$5:$A$9,0)))</f>
        <v>319.0768</v>
      </c>
      <c r="M586" s="6" t="n">
        <f aca="false">K586-L586</f>
        <v>195.5632</v>
      </c>
    </row>
    <row r="587" customFormat="false" ht="15" hidden="false" customHeight="false" outlineLevel="0" collapsed="false">
      <c r="A587" s="2" t="s">
        <v>624</v>
      </c>
      <c r="B587" s="5" t="n">
        <v>46383</v>
      </c>
      <c r="C587" s="2" t="s">
        <v>30</v>
      </c>
      <c r="D587" s="2" t="s">
        <v>31</v>
      </c>
      <c r="E587" s="2" t="s">
        <v>39</v>
      </c>
      <c r="F587" s="2" t="n">
        <v>58</v>
      </c>
      <c r="G587" s="6" t="n">
        <v>53.06</v>
      </c>
      <c r="H587" s="2" t="s">
        <v>26</v>
      </c>
      <c r="I587" s="2" t="n">
        <v>23</v>
      </c>
      <c r="J587" s="7" t="n">
        <f aca="false">DATE(YEAR(B587),MONTH(B587),1)</f>
        <v>46357</v>
      </c>
      <c r="K587" s="6" t="n">
        <f aca="false">F587*G587</f>
        <v>3077.48</v>
      </c>
      <c r="L587" s="6" t="n">
        <f aca="false">K587*(1-INDEX(Settings!$B$5:$B$9,MATCH(E587,Settings!$A$5:$A$9,0)))</f>
        <v>2246.5604</v>
      </c>
      <c r="M587" s="6" t="n">
        <f aca="false">K587-L587</f>
        <v>830.9196</v>
      </c>
    </row>
    <row r="588" customFormat="false" ht="15" hidden="false" customHeight="false" outlineLevel="0" collapsed="false">
      <c r="A588" s="2" t="s">
        <v>625</v>
      </c>
      <c r="B588" s="5" t="n">
        <v>46383</v>
      </c>
      <c r="C588" s="2" t="s">
        <v>30</v>
      </c>
      <c r="D588" s="2" t="s">
        <v>31</v>
      </c>
      <c r="E588" s="2" t="s">
        <v>28</v>
      </c>
      <c r="F588" s="2" t="n">
        <v>104</v>
      </c>
      <c r="G588" s="6" t="n">
        <v>1.2</v>
      </c>
      <c r="H588" s="2" t="s">
        <v>26</v>
      </c>
      <c r="I588" s="2" t="n">
        <v>56</v>
      </c>
      <c r="J588" s="7" t="n">
        <f aca="false">DATE(YEAR(B588),MONTH(B588),1)</f>
        <v>46357</v>
      </c>
      <c r="K588" s="6" t="n">
        <f aca="false">F588*G588</f>
        <v>124.8</v>
      </c>
      <c r="L588" s="6" t="n">
        <f aca="false">K588*(1-INDEX(Settings!$B$5:$B$9,MATCH(E588,Settings!$A$5:$A$9,0)))</f>
        <v>72.384</v>
      </c>
      <c r="M588" s="6" t="n">
        <f aca="false">K588-L588</f>
        <v>52.416</v>
      </c>
    </row>
    <row r="589" customFormat="false" ht="15" hidden="false" customHeight="false" outlineLevel="0" collapsed="false">
      <c r="A589" s="2" t="s">
        <v>626</v>
      </c>
      <c r="B589" s="5" t="n">
        <v>46384</v>
      </c>
      <c r="C589" s="2" t="s">
        <v>41</v>
      </c>
      <c r="D589" s="2" t="s">
        <v>57</v>
      </c>
      <c r="E589" s="2" t="s">
        <v>32</v>
      </c>
      <c r="F589" s="2" t="n">
        <v>18</v>
      </c>
      <c r="G589" s="6" t="n">
        <v>59.95</v>
      </c>
      <c r="H589" s="2" t="s">
        <v>26</v>
      </c>
      <c r="I589" s="2" t="n">
        <v>74</v>
      </c>
      <c r="J589" s="7" t="n">
        <f aca="false">DATE(YEAR(B589),MONTH(B589),1)</f>
        <v>46357</v>
      </c>
      <c r="K589" s="6" t="n">
        <f aca="false">F589*G589</f>
        <v>1079.1</v>
      </c>
      <c r="L589" s="6" t="n">
        <f aca="false">K589*(1-INDEX(Settings!$B$5:$B$9,MATCH(E589,Settings!$A$5:$A$9,0)))</f>
        <v>744.579</v>
      </c>
      <c r="M589" s="6" t="n">
        <f aca="false">K589-L589</f>
        <v>334.521</v>
      </c>
    </row>
    <row r="590" customFormat="false" ht="15" hidden="false" customHeight="false" outlineLevel="0" collapsed="false">
      <c r="A590" s="2" t="s">
        <v>627</v>
      </c>
      <c r="B590" s="5" t="n">
        <v>46384</v>
      </c>
      <c r="C590" s="2" t="s">
        <v>30</v>
      </c>
      <c r="D590" s="2" t="s">
        <v>31</v>
      </c>
      <c r="E590" s="2" t="s">
        <v>25</v>
      </c>
      <c r="F590" s="2" t="n">
        <v>193</v>
      </c>
      <c r="G590" s="6" t="n">
        <v>1.96</v>
      </c>
      <c r="H590" s="2" t="s">
        <v>26</v>
      </c>
      <c r="I590" s="2" t="n">
        <v>68</v>
      </c>
      <c r="J590" s="7" t="n">
        <f aca="false">DATE(YEAR(B590),MONTH(B590),1)</f>
        <v>46357</v>
      </c>
      <c r="K590" s="6" t="n">
        <f aca="false">F590*G590</f>
        <v>378.28</v>
      </c>
      <c r="L590" s="6" t="n">
        <f aca="false">K590*(1-INDEX(Settings!$B$5:$B$9,MATCH(E590,Settings!$A$5:$A$9,0)))</f>
        <v>295.0584</v>
      </c>
      <c r="M590" s="6" t="n">
        <f aca="false">K590-L590</f>
        <v>83.2216</v>
      </c>
    </row>
    <row r="591" customFormat="false" ht="15" hidden="false" customHeight="false" outlineLevel="0" collapsed="false">
      <c r="A591" s="2" t="s">
        <v>628</v>
      </c>
      <c r="B591" s="5" t="n">
        <v>46384</v>
      </c>
      <c r="C591" s="2" t="s">
        <v>41</v>
      </c>
      <c r="D591" s="2" t="s">
        <v>42</v>
      </c>
      <c r="E591" s="2" t="s">
        <v>34</v>
      </c>
      <c r="F591" s="2" t="n">
        <v>21</v>
      </c>
      <c r="G591" s="6" t="n">
        <v>24.66</v>
      </c>
      <c r="H591" s="2" t="s">
        <v>26</v>
      </c>
      <c r="I591" s="2" t="n">
        <v>32</v>
      </c>
      <c r="J591" s="7" t="n">
        <f aca="false">DATE(YEAR(B591),MONTH(B591),1)</f>
        <v>46357</v>
      </c>
      <c r="K591" s="6" t="n">
        <f aca="false">F591*G591</f>
        <v>517.86</v>
      </c>
      <c r="L591" s="6" t="n">
        <f aca="false">K591*(1-INDEX(Settings!$B$5:$B$9,MATCH(E591,Settings!$A$5:$A$9,0)))</f>
        <v>321.0732</v>
      </c>
      <c r="M591" s="6" t="n">
        <f aca="false">K591-L591</f>
        <v>196.7868</v>
      </c>
    </row>
    <row r="592" customFormat="false" ht="15" hidden="false" customHeight="false" outlineLevel="0" collapsed="false">
      <c r="A592" s="2" t="s">
        <v>629</v>
      </c>
      <c r="B592" s="5" t="n">
        <v>46386</v>
      </c>
      <c r="C592" s="2" t="s">
        <v>30</v>
      </c>
      <c r="D592" s="2" t="s">
        <v>31</v>
      </c>
      <c r="E592" s="2" t="s">
        <v>32</v>
      </c>
      <c r="F592" s="2" t="n">
        <v>27</v>
      </c>
      <c r="G592" s="6" t="n">
        <v>20.64</v>
      </c>
      <c r="H592" s="2" t="s">
        <v>26</v>
      </c>
      <c r="I592" s="2" t="n">
        <v>9</v>
      </c>
      <c r="J592" s="7" t="n">
        <f aca="false">DATE(YEAR(B592),MONTH(B592),1)</f>
        <v>46357</v>
      </c>
      <c r="K592" s="6" t="n">
        <f aca="false">F592*G592</f>
        <v>557.28</v>
      </c>
      <c r="L592" s="6" t="n">
        <f aca="false">K592*(1-INDEX(Settings!$B$5:$B$9,MATCH(E592,Settings!$A$5:$A$9,0)))</f>
        <v>384.5232</v>
      </c>
      <c r="M592" s="6" t="n">
        <f aca="false">K592-L592</f>
        <v>172.7568</v>
      </c>
    </row>
    <row r="593" customFormat="false" ht="15" hidden="false" customHeight="false" outlineLevel="0" collapsed="false">
      <c r="A593" s="2" t="s">
        <v>630</v>
      </c>
      <c r="B593" s="5" t="n">
        <v>46386</v>
      </c>
      <c r="C593" s="2" t="s">
        <v>36</v>
      </c>
      <c r="D593" s="2" t="s">
        <v>37</v>
      </c>
      <c r="E593" s="2" t="s">
        <v>34</v>
      </c>
      <c r="F593" s="2" t="n">
        <v>59</v>
      </c>
      <c r="G593" s="6" t="n">
        <v>38.79</v>
      </c>
      <c r="H593" s="2" t="s">
        <v>26</v>
      </c>
      <c r="I593" s="2" t="n">
        <v>4</v>
      </c>
      <c r="J593" s="7" t="n">
        <f aca="false">DATE(YEAR(B593),MONTH(B593),1)</f>
        <v>46357</v>
      </c>
      <c r="K593" s="6" t="n">
        <f aca="false">F593*G593</f>
        <v>2288.61</v>
      </c>
      <c r="L593" s="6" t="n">
        <f aca="false">K593*(1-INDEX(Settings!$B$5:$B$9,MATCH(E593,Settings!$A$5:$A$9,0)))</f>
        <v>1418.9382</v>
      </c>
      <c r="M593" s="6" t="n">
        <f aca="false">K593-L593</f>
        <v>869.6718</v>
      </c>
    </row>
    <row r="594" customFormat="false" ht="15" hidden="false" customHeight="false" outlineLevel="0" collapsed="false">
      <c r="A594" s="2" t="s">
        <v>631</v>
      </c>
      <c r="B594" s="5" t="n">
        <v>46386</v>
      </c>
      <c r="C594" s="2" t="s">
        <v>30</v>
      </c>
      <c r="D594" s="2" t="s">
        <v>31</v>
      </c>
      <c r="E594" s="2" t="s">
        <v>39</v>
      </c>
      <c r="F594" s="2" t="n">
        <v>11</v>
      </c>
      <c r="G594" s="6" t="n">
        <v>49.46</v>
      </c>
      <c r="H594" s="2" t="s">
        <v>26</v>
      </c>
      <c r="I594" s="2" t="n">
        <v>20</v>
      </c>
      <c r="J594" s="7" t="n">
        <f aca="false">DATE(YEAR(B594),MONTH(B594),1)</f>
        <v>46357</v>
      </c>
      <c r="K594" s="6" t="n">
        <f aca="false">F594*G594</f>
        <v>544.06</v>
      </c>
      <c r="L594" s="6" t="n">
        <f aca="false">K594*(1-INDEX(Settings!$B$5:$B$9,MATCH(E594,Settings!$A$5:$A$9,0)))</f>
        <v>397.1638</v>
      </c>
      <c r="M594" s="6" t="n">
        <f aca="false">K594-L594</f>
        <v>146.8962</v>
      </c>
    </row>
    <row r="595" customFormat="false" ht="15" hidden="false" customHeight="false" outlineLevel="0" collapsed="false">
      <c r="A595" s="2" t="s">
        <v>632</v>
      </c>
      <c r="B595" s="5" t="n">
        <v>46386</v>
      </c>
      <c r="C595" s="2" t="s">
        <v>23</v>
      </c>
      <c r="D595" s="2" t="s">
        <v>61</v>
      </c>
      <c r="E595" s="2" t="s">
        <v>32</v>
      </c>
      <c r="F595" s="2" t="n">
        <v>52</v>
      </c>
      <c r="G595" s="6" t="n">
        <v>58.74</v>
      </c>
      <c r="H595" s="2" t="s">
        <v>26</v>
      </c>
      <c r="I595" s="2" t="n">
        <v>44</v>
      </c>
      <c r="J595" s="7" t="n">
        <f aca="false">DATE(YEAR(B595),MONTH(B595),1)</f>
        <v>46357</v>
      </c>
      <c r="K595" s="6" t="n">
        <f aca="false">F595*G595</f>
        <v>3054.48</v>
      </c>
      <c r="L595" s="6" t="n">
        <f aca="false">K595*(1-INDEX(Settings!$B$5:$B$9,MATCH(E595,Settings!$A$5:$A$9,0)))</f>
        <v>2107.5912</v>
      </c>
      <c r="M595" s="6" t="n">
        <f aca="false">K595-L595</f>
        <v>946.8888</v>
      </c>
    </row>
    <row r="596" customFormat="false" ht="15" hidden="false" customHeight="false" outlineLevel="0" collapsed="false">
      <c r="A596" s="2" t="s">
        <v>633</v>
      </c>
      <c r="B596" s="5" t="n">
        <v>46387</v>
      </c>
      <c r="C596" s="2" t="s">
        <v>23</v>
      </c>
      <c r="D596" s="2" t="s">
        <v>24</v>
      </c>
      <c r="E596" s="2" t="s">
        <v>25</v>
      </c>
      <c r="F596" s="2" t="n">
        <v>352</v>
      </c>
      <c r="G596" s="6" t="n">
        <v>1.64</v>
      </c>
      <c r="H596" s="2" t="s">
        <v>26</v>
      </c>
      <c r="I596" s="2" t="n">
        <v>69</v>
      </c>
      <c r="J596" s="7" t="n">
        <f aca="false">DATE(YEAR(B596),MONTH(B596),1)</f>
        <v>46357</v>
      </c>
      <c r="K596" s="6" t="n">
        <f aca="false">F596*G596</f>
        <v>577.28</v>
      </c>
      <c r="L596" s="6" t="n">
        <f aca="false">K596*(1-INDEX(Settings!$B$5:$B$9,MATCH(E596,Settings!$A$5:$A$9,0)))</f>
        <v>450.2784</v>
      </c>
      <c r="M596" s="6" t="n">
        <f aca="false">K596-L596</f>
        <v>127.0016</v>
      </c>
    </row>
    <row r="597" customFormat="false" ht="15" hidden="false" customHeight="false" outlineLevel="0" collapsed="false">
      <c r="A597" s="2" t="s">
        <v>634</v>
      </c>
      <c r="B597" s="5" t="n">
        <v>46387</v>
      </c>
      <c r="C597" s="2" t="s">
        <v>36</v>
      </c>
      <c r="D597" s="2" t="s">
        <v>37</v>
      </c>
      <c r="E597" s="2" t="s">
        <v>32</v>
      </c>
      <c r="F597" s="2" t="n">
        <v>14</v>
      </c>
      <c r="G597" s="6" t="n">
        <v>33.64</v>
      </c>
      <c r="H597" s="2" t="s">
        <v>26</v>
      </c>
      <c r="I597" s="2" t="n">
        <v>14</v>
      </c>
      <c r="J597" s="7" t="n">
        <f aca="false">DATE(YEAR(B597),MONTH(B597),1)</f>
        <v>46357</v>
      </c>
      <c r="K597" s="6" t="n">
        <f aca="false">F597*G597</f>
        <v>470.96</v>
      </c>
      <c r="L597" s="6" t="n">
        <f aca="false">K597*(1-INDEX(Settings!$B$5:$B$9,MATCH(E597,Settings!$A$5:$A$9,0)))</f>
        <v>324.9624</v>
      </c>
      <c r="M597" s="6" t="n">
        <f aca="false">K597-L597</f>
        <v>145.9976</v>
      </c>
    </row>
    <row r="598" customFormat="false" ht="15" hidden="false" customHeight="false" outlineLevel="0" collapsed="false">
      <c r="A598" s="2" t="s">
        <v>635</v>
      </c>
      <c r="B598" s="5" t="n">
        <v>46387</v>
      </c>
      <c r="C598" s="2" t="s">
        <v>36</v>
      </c>
      <c r="D598" s="2" t="s">
        <v>37</v>
      </c>
      <c r="E598" s="2" t="s">
        <v>34</v>
      </c>
      <c r="F598" s="2" t="n">
        <v>56</v>
      </c>
      <c r="G598" s="6" t="n">
        <v>9.66</v>
      </c>
      <c r="H598" s="2" t="s">
        <v>26</v>
      </c>
      <c r="I598" s="2" t="n">
        <v>60</v>
      </c>
      <c r="J598" s="7" t="n">
        <f aca="false">DATE(YEAR(B598),MONTH(B598),1)</f>
        <v>46357</v>
      </c>
      <c r="K598" s="6" t="n">
        <f aca="false">F598*G598</f>
        <v>540.96</v>
      </c>
      <c r="L598" s="6" t="n">
        <f aca="false">K598*(1-INDEX(Settings!$B$5:$B$9,MATCH(E598,Settings!$A$5:$A$9,0)))</f>
        <v>335.3952</v>
      </c>
      <c r="M598" s="6" t="n">
        <f aca="false">K598-L598</f>
        <v>205.5648</v>
      </c>
    </row>
    <row r="599" customFormat="false" ht="15" hidden="false" customHeight="false" outlineLevel="0" collapsed="false">
      <c r="A599" s="2" t="s">
        <v>636</v>
      </c>
      <c r="B599" s="5" t="n">
        <v>46387</v>
      </c>
      <c r="C599" s="2" t="s">
        <v>30</v>
      </c>
      <c r="D599" s="2" t="s">
        <v>31</v>
      </c>
      <c r="E599" s="2" t="s">
        <v>32</v>
      </c>
      <c r="F599" s="2" t="n">
        <v>22</v>
      </c>
      <c r="G599" s="6" t="n">
        <v>84.23</v>
      </c>
      <c r="H599" s="2" t="s">
        <v>26</v>
      </c>
      <c r="I599" s="2" t="n">
        <v>60</v>
      </c>
      <c r="J599" s="7" t="n">
        <f aca="false">DATE(YEAR(B599),MONTH(B599),1)</f>
        <v>46357</v>
      </c>
      <c r="K599" s="6" t="n">
        <f aca="false">F599*G599</f>
        <v>1853.06</v>
      </c>
      <c r="L599" s="6" t="n">
        <f aca="false">K599*(1-INDEX(Settings!$B$5:$B$9,MATCH(E599,Settings!$A$5:$A$9,0)))</f>
        <v>1278.6114</v>
      </c>
      <c r="M599" s="6" t="n">
        <f aca="false">K599-L599</f>
        <v>574.4486</v>
      </c>
    </row>
    <row r="600" customFormat="false" ht="15" hidden="false" customHeight="false" outlineLevel="0" collapsed="false">
      <c r="A600" s="2" t="s">
        <v>637</v>
      </c>
      <c r="B600" s="5" t="n">
        <v>46387</v>
      </c>
      <c r="C600" s="2" t="s">
        <v>23</v>
      </c>
      <c r="D600" s="2" t="s">
        <v>24</v>
      </c>
      <c r="E600" s="2" t="s">
        <v>32</v>
      </c>
      <c r="F600" s="2" t="n">
        <v>42</v>
      </c>
      <c r="G600" s="6" t="n">
        <v>31.58</v>
      </c>
      <c r="H600" s="2" t="s">
        <v>26</v>
      </c>
      <c r="I600" s="2" t="n">
        <v>18</v>
      </c>
      <c r="J600" s="7" t="n">
        <f aca="false">DATE(YEAR(B600),MONTH(B600),1)</f>
        <v>46357</v>
      </c>
      <c r="K600" s="6" t="n">
        <f aca="false">F600*G600</f>
        <v>1326.36</v>
      </c>
      <c r="L600" s="6" t="n">
        <f aca="false">K600*(1-INDEX(Settings!$B$5:$B$9,MATCH(E600,Settings!$A$5:$A$9,0)))</f>
        <v>915.1884</v>
      </c>
      <c r="M600" s="6" t="n">
        <f aca="false">K600-L600</f>
        <v>411.1716</v>
      </c>
    </row>
    <row r="601" customFormat="false" ht="15" hidden="false" customHeight="false" outlineLevel="0" collapsed="false">
      <c r="A601" s="2" t="s">
        <v>638</v>
      </c>
      <c r="B601" s="5" t="n">
        <v>46387</v>
      </c>
      <c r="C601" s="2" t="s">
        <v>41</v>
      </c>
      <c r="D601" s="2" t="s">
        <v>42</v>
      </c>
      <c r="E601" s="2" t="s">
        <v>34</v>
      </c>
      <c r="F601" s="2" t="n">
        <v>9</v>
      </c>
      <c r="G601" s="6" t="n">
        <v>13.24</v>
      </c>
      <c r="H601" s="2" t="s">
        <v>26</v>
      </c>
      <c r="I601" s="2" t="n">
        <v>55</v>
      </c>
      <c r="J601" s="7" t="n">
        <f aca="false">DATE(YEAR(B601),MONTH(B601),1)</f>
        <v>46357</v>
      </c>
      <c r="K601" s="6" t="n">
        <f aca="false">F601*G601</f>
        <v>119.16</v>
      </c>
      <c r="L601" s="6" t="n">
        <f aca="false">K601*(1-INDEX(Settings!$B$5:$B$9,MATCH(E601,Settings!$A$5:$A$9,0)))</f>
        <v>73.8792</v>
      </c>
      <c r="M601" s="6" t="n">
        <f aca="false">K601-L601</f>
        <v>45.2808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3"/>
    <col collapsed="false" customWidth="true" hidden="false" outlineLevel="0" max="3" min="3" style="0" width="3"/>
    <col collapsed="false" customWidth="true" hidden="false" outlineLevel="0" max="4" min="4" style="0" width="12"/>
    <col collapsed="false" customWidth="true" hidden="false" outlineLevel="0" max="5" min="5" style="0" width="13"/>
  </cols>
  <sheetData>
    <row r="1" customFormat="false" ht="16.15" hidden="false" customHeight="false" outlineLevel="0" collapsed="false">
      <c r="A1" s="8" t="s">
        <v>639</v>
      </c>
    </row>
    <row r="3" customFormat="false" ht="15" hidden="false" customHeight="false" outlineLevel="0" collapsed="false">
      <c r="A3" s="3" t="s">
        <v>640</v>
      </c>
      <c r="D3" s="3" t="s">
        <v>641</v>
      </c>
    </row>
    <row r="4" customFormat="false" ht="25.3" hidden="false" customHeight="false" outlineLevel="0" collapsed="false">
      <c r="A4" s="4" t="s">
        <v>13</v>
      </c>
      <c r="B4" s="4" t="s">
        <v>642</v>
      </c>
      <c r="C4" s="9"/>
      <c r="D4" s="4" t="s">
        <v>18</v>
      </c>
      <c r="E4" s="4" t="s">
        <v>643</v>
      </c>
    </row>
    <row r="5" customFormat="false" ht="15" hidden="false" customHeight="false" outlineLevel="0" collapsed="false">
      <c r="A5" s="2" t="s">
        <v>28</v>
      </c>
      <c r="B5" s="10" t="n">
        <v>0.42</v>
      </c>
      <c r="D5" s="7" t="n">
        <v>46023</v>
      </c>
      <c r="E5" s="11" t="n">
        <v>36000</v>
      </c>
    </row>
    <row r="6" customFormat="false" ht="15" hidden="false" customHeight="false" outlineLevel="0" collapsed="false">
      <c r="A6" s="2" t="s">
        <v>32</v>
      </c>
      <c r="B6" s="10" t="n">
        <v>0.31</v>
      </c>
      <c r="D6" s="7" t="n">
        <v>46054</v>
      </c>
      <c r="E6" s="11" t="n">
        <v>38000</v>
      </c>
    </row>
    <row r="7" customFormat="false" ht="15" hidden="false" customHeight="false" outlineLevel="0" collapsed="false">
      <c r="A7" s="2" t="s">
        <v>34</v>
      </c>
      <c r="B7" s="10" t="n">
        <v>0.38</v>
      </c>
      <c r="D7" s="7" t="n">
        <v>46082</v>
      </c>
      <c r="E7" s="11" t="n">
        <v>40000</v>
      </c>
    </row>
    <row r="8" customFormat="false" ht="15" hidden="false" customHeight="false" outlineLevel="0" collapsed="false">
      <c r="A8" s="2" t="s">
        <v>39</v>
      </c>
      <c r="B8" s="10" t="n">
        <v>0.27</v>
      </c>
      <c r="D8" s="7" t="n">
        <v>46113</v>
      </c>
      <c r="E8" s="11" t="n">
        <v>42000</v>
      </c>
    </row>
    <row r="9" customFormat="false" ht="15" hidden="false" customHeight="false" outlineLevel="0" collapsed="false">
      <c r="A9" s="2" t="s">
        <v>25</v>
      </c>
      <c r="B9" s="10" t="n">
        <v>0.22</v>
      </c>
      <c r="D9" s="7" t="n">
        <v>46143</v>
      </c>
      <c r="E9" s="11" t="n">
        <v>44000</v>
      </c>
    </row>
    <row r="10" customFormat="false" ht="15" hidden="false" customHeight="false" outlineLevel="0" collapsed="false">
      <c r="D10" s="7" t="n">
        <v>46174</v>
      </c>
      <c r="E10" s="11" t="n">
        <v>46000</v>
      </c>
    </row>
    <row r="11" customFormat="false" ht="15" hidden="false" customHeight="false" outlineLevel="0" collapsed="false">
      <c r="D11" s="7" t="n">
        <v>46204</v>
      </c>
      <c r="E11" s="11" t="n">
        <v>36000</v>
      </c>
    </row>
    <row r="12" customFormat="false" ht="15" hidden="false" customHeight="false" outlineLevel="0" collapsed="false">
      <c r="A12" s="12" t="s">
        <v>644</v>
      </c>
      <c r="D12" s="7" t="n">
        <v>46235</v>
      </c>
      <c r="E12" s="11" t="n">
        <v>38000</v>
      </c>
    </row>
    <row r="13" customFormat="false" ht="15" hidden="false" customHeight="false" outlineLevel="0" collapsed="false">
      <c r="D13" s="7" t="n">
        <v>46266</v>
      </c>
      <c r="E13" s="11" t="n">
        <v>40000</v>
      </c>
    </row>
    <row r="14" customFormat="false" ht="15" hidden="false" customHeight="false" outlineLevel="0" collapsed="false">
      <c r="D14" s="7" t="n">
        <v>46296</v>
      </c>
      <c r="E14" s="11" t="n">
        <v>42000</v>
      </c>
    </row>
    <row r="15" customFormat="false" ht="15" hidden="false" customHeight="false" outlineLevel="0" collapsed="false">
      <c r="D15" s="7" t="n">
        <v>46327</v>
      </c>
      <c r="E15" s="11" t="n">
        <v>44000</v>
      </c>
    </row>
    <row r="16" customFormat="false" ht="15" hidden="false" customHeight="false" outlineLevel="0" collapsed="false">
      <c r="D16" s="7" t="n">
        <v>46357</v>
      </c>
      <c r="E16" s="11" t="n">
        <v>46000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J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1"/>
    <col collapsed="false" customWidth="true" hidden="false" outlineLevel="0" max="10" min="10" style="0" width="15"/>
  </cols>
  <sheetData>
    <row r="2" customFormat="false" ht="22.05" hidden="false" customHeight="false" outlineLevel="0" collapsed="false">
      <c r="B2" s="13" t="s">
        <v>645</v>
      </c>
    </row>
    <row r="3" customFormat="false" ht="15" hidden="false" customHeight="false" outlineLevel="0" collapsed="false">
      <c r="B3" s="14" t="s">
        <v>646</v>
      </c>
    </row>
    <row r="5" customFormat="false" ht="15" hidden="false" customHeight="false" outlineLevel="0" collapsed="false">
      <c r="B5" s="3" t="s">
        <v>11</v>
      </c>
      <c r="C5" s="15" t="s">
        <v>647</v>
      </c>
      <c r="D5" s="12" t="s">
        <v>648</v>
      </c>
    </row>
    <row r="7" customFormat="false" ht="16.15" hidden="false" customHeight="false" outlineLevel="0" collapsed="false">
      <c r="B7" s="16" t="s">
        <v>649</v>
      </c>
      <c r="E7" s="16" t="s">
        <v>650</v>
      </c>
    </row>
    <row r="8" customFormat="false" ht="15" hidden="false" customHeight="false" outlineLevel="0" collapsed="false">
      <c r="A8" s="9"/>
      <c r="B8" s="17" t="s">
        <v>651</v>
      </c>
      <c r="C8" s="18" t="n">
        <f aca="false">SUMPRODUCT((((Data!$C$2:$C$601=$C$5)+($C$5="All"))&gt;0)*Data!$K$2:$K$601)</f>
        <v>497188.43</v>
      </c>
      <c r="D8" s="9"/>
      <c r="E8" s="4" t="s">
        <v>18</v>
      </c>
      <c r="F8" s="4" t="s">
        <v>19</v>
      </c>
      <c r="G8" s="4" t="s">
        <v>643</v>
      </c>
      <c r="H8" s="4" t="s">
        <v>652</v>
      </c>
      <c r="I8" s="4" t="s">
        <v>653</v>
      </c>
      <c r="J8" s="4" t="s">
        <v>21</v>
      </c>
    </row>
    <row r="9" customFormat="false" ht="15" hidden="false" customHeight="false" outlineLevel="0" collapsed="false">
      <c r="B9" s="19" t="s">
        <v>654</v>
      </c>
      <c r="C9" s="20" t="n">
        <f aca="false">SUMPRODUCT((((Data!$C$2:$C$601=$C$5)+($C$5="All"))&gt;0)*Data!$M$2:$M$601)</f>
        <v>154231.0743</v>
      </c>
      <c r="E9" s="21" t="n">
        <f aca="false">Settings!D5</f>
        <v>46023</v>
      </c>
      <c r="F9" s="22" t="n">
        <f aca="false">SUMPRODUCT((((Data!$C$2:$C$601=$C$5)+($C$5="All"))&gt;0)*(Data!$J$2:$J$601=E9)*Data!$K$2:$K$601)</f>
        <v>63869.7</v>
      </c>
      <c r="G9" s="22" t="n">
        <f aca="false">IF($C$5="All",Settings!E5,Settings!E5/4)</f>
        <v>36000</v>
      </c>
      <c r="H9" s="23" t="n">
        <f aca="false">F9-G9</f>
        <v>27869.7</v>
      </c>
      <c r="I9" s="24" t="n">
        <f aca="false">IF(G9=0,0,F9/G9)</f>
        <v>1.77415833333333</v>
      </c>
      <c r="J9" s="22" t="n">
        <f aca="false">SUMPRODUCT((((Data!$C$2:$C$601=$C$5)+($C$5="All"))&gt;0)*(Data!$J$2:$J$601=E9)*Data!$M$2:$M$601)</f>
        <v>18713.1897</v>
      </c>
    </row>
    <row r="10" customFormat="false" ht="15" hidden="false" customHeight="false" outlineLevel="0" collapsed="false">
      <c r="B10" s="19" t="s">
        <v>642</v>
      </c>
      <c r="C10" s="25" t="n">
        <f aca="false">IF(C8=0,0,C9/C8)</f>
        <v>0.310206483083285</v>
      </c>
      <c r="E10" s="21" t="n">
        <f aca="false">Settings!D6</f>
        <v>46054</v>
      </c>
      <c r="F10" s="22" t="n">
        <f aca="false">SUMPRODUCT((((Data!$C$2:$C$601=$C$5)+($C$5="All"))&gt;0)*(Data!$J$2:$J$601=E10)*Data!$K$2:$K$601)</f>
        <v>27483.32</v>
      </c>
      <c r="G10" s="22" t="n">
        <f aca="false">IF($C$5="All",Settings!E6,Settings!E6/4)</f>
        <v>38000</v>
      </c>
      <c r="H10" s="23" t="n">
        <f aca="false">F10-G10</f>
        <v>-10516.68</v>
      </c>
      <c r="I10" s="24" t="n">
        <f aca="false">IF(G10=0,0,F10/G10)</f>
        <v>0.723245263157895</v>
      </c>
      <c r="J10" s="22" t="n">
        <f aca="false">SUMPRODUCT((((Data!$C$2:$C$601=$C$5)+($C$5="All"))&gt;0)*(Data!$J$2:$J$601=E10)*Data!$M$2:$M$601)</f>
        <v>8869.0067</v>
      </c>
    </row>
    <row r="11" customFormat="false" ht="15" hidden="false" customHeight="false" outlineLevel="0" collapsed="false">
      <c r="B11" s="19" t="s">
        <v>655</v>
      </c>
      <c r="C11" s="26" t="n">
        <f aca="false">SUMPRODUCT((((Data!$C$2:$C$601=$C$5)+($C$5="All"))&gt;0)*1)</f>
        <v>600</v>
      </c>
      <c r="E11" s="21" t="n">
        <f aca="false">Settings!D7</f>
        <v>46082</v>
      </c>
      <c r="F11" s="22" t="n">
        <f aca="false">SUMPRODUCT((((Data!$C$2:$C$601=$C$5)+($C$5="All"))&gt;0)*(Data!$J$2:$J$601=E11)*Data!$K$2:$K$601)</f>
        <v>46797.05</v>
      </c>
      <c r="G11" s="22" t="n">
        <f aca="false">IF($C$5="All",Settings!E7,Settings!E7/4)</f>
        <v>40000</v>
      </c>
      <c r="H11" s="23" t="n">
        <f aca="false">F11-G11</f>
        <v>6797.05</v>
      </c>
      <c r="I11" s="24" t="n">
        <f aca="false">IF(G11=0,0,F11/G11)</f>
        <v>1.16992625</v>
      </c>
      <c r="J11" s="22" t="n">
        <f aca="false">SUMPRODUCT((((Data!$C$2:$C$601=$C$5)+($C$5="All"))&gt;0)*(Data!$J$2:$J$601=E11)*Data!$M$2:$M$601)</f>
        <v>14678.2703</v>
      </c>
    </row>
    <row r="12" customFormat="false" ht="15" hidden="false" customHeight="false" outlineLevel="0" collapsed="false">
      <c r="B12" s="19" t="s">
        <v>656</v>
      </c>
      <c r="C12" s="20" t="n">
        <f aca="false">IF(C11=0,0,C8/C11)</f>
        <v>828.647383333333</v>
      </c>
      <c r="E12" s="21" t="n">
        <f aca="false">Settings!D8</f>
        <v>46113</v>
      </c>
      <c r="F12" s="22" t="n">
        <f aca="false">SUMPRODUCT((((Data!$C$2:$C$601=$C$5)+($C$5="All"))&gt;0)*(Data!$J$2:$J$601=E12)*Data!$K$2:$K$601)</f>
        <v>41527.23</v>
      </c>
      <c r="G12" s="22" t="n">
        <f aca="false">IF($C$5="All",Settings!E8,Settings!E8/4)</f>
        <v>42000</v>
      </c>
      <c r="H12" s="23" t="n">
        <f aca="false">F12-G12</f>
        <v>-472.769999999997</v>
      </c>
      <c r="I12" s="24" t="n">
        <f aca="false">IF(G12=0,0,F12/G12)</f>
        <v>0.988743571428572</v>
      </c>
      <c r="J12" s="22" t="n">
        <f aca="false">SUMPRODUCT((((Data!$C$2:$C$601=$C$5)+($C$5="All"))&gt;0)*(Data!$J$2:$J$601=E12)*Data!$M$2:$M$601)</f>
        <v>12712.2035</v>
      </c>
    </row>
    <row r="13" customFormat="false" ht="15" hidden="false" customHeight="false" outlineLevel="0" collapsed="false">
      <c r="B13" s="19" t="s">
        <v>657</v>
      </c>
      <c r="C13" s="20" t="n">
        <f aca="false">SUMPRODUCT((((Data!$C$2:$C$601=$C$5)+($C$5="All"))&gt;0)*(Data!$H$2:$H$601="No")*Data!$K$2:$K$601)</f>
        <v>65832.35</v>
      </c>
      <c r="E13" s="21" t="n">
        <f aca="false">Settings!D9</f>
        <v>46143</v>
      </c>
      <c r="F13" s="22" t="n">
        <f aca="false">SUMPRODUCT((((Data!$C$2:$C$601=$C$5)+($C$5="All"))&gt;0)*(Data!$J$2:$J$601=E13)*Data!$K$2:$K$601)</f>
        <v>28635.21</v>
      </c>
      <c r="G13" s="22" t="n">
        <f aca="false">IF($C$5="All",Settings!E9,Settings!E9/4)</f>
        <v>44000</v>
      </c>
      <c r="H13" s="23" t="n">
        <f aca="false">F13-G13</f>
        <v>-15364.79</v>
      </c>
      <c r="I13" s="24" t="n">
        <f aca="false">IF(G13=0,0,F13/G13)</f>
        <v>0.650800227272727</v>
      </c>
      <c r="J13" s="22" t="n">
        <f aca="false">SUMPRODUCT((((Data!$C$2:$C$601=$C$5)+($C$5="All"))&gt;0)*(Data!$J$2:$J$601=E13)*Data!$M$2:$M$601)</f>
        <v>9197.7143</v>
      </c>
    </row>
    <row r="14" customFormat="false" ht="15" hidden="false" customHeight="false" outlineLevel="0" collapsed="false">
      <c r="B14" s="19" t="s">
        <v>658</v>
      </c>
      <c r="C14" s="27" t="n">
        <f aca="false">IF(SUMPRODUCT((((Data!$C$2:$C$601=$C$5)+($C$5="All"))&gt;0)*(Data!$H$2:$H$601="Yes"))=0,0,SUMPRODUCT((((Data!$C$2:$C$601=$C$5)+($C$5="All"))&gt;0)*(Data!$H$2:$H$601="Yes")*Data!$I$2:$I$601)/SUMPRODUCT((((Data!$C$2:$C$601=$C$5)+($C$5="All"))&gt;0)*(Data!$H$2:$H$601="Yes")))</f>
        <v>37.9787644787645</v>
      </c>
      <c r="E14" s="21" t="n">
        <f aca="false">Settings!D10</f>
        <v>46174</v>
      </c>
      <c r="F14" s="22" t="n">
        <f aca="false">SUMPRODUCT((((Data!$C$2:$C$601=$C$5)+($C$5="All"))&gt;0)*(Data!$J$2:$J$601=E14)*Data!$K$2:$K$601)</f>
        <v>39960.34</v>
      </c>
      <c r="G14" s="22" t="n">
        <f aca="false">IF($C$5="All",Settings!E10,Settings!E10/4)</f>
        <v>46000</v>
      </c>
      <c r="H14" s="23" t="n">
        <f aca="false">F14-G14</f>
        <v>-6039.66</v>
      </c>
      <c r="I14" s="24" t="n">
        <f aca="false">IF(G14=0,0,F14/G14)</f>
        <v>0.868703043478261</v>
      </c>
      <c r="J14" s="22" t="n">
        <f aca="false">SUMPRODUCT((((Data!$C$2:$C$601=$C$5)+($C$5="All"))&gt;0)*(Data!$J$2:$J$601=E14)*Data!$M$2:$M$601)</f>
        <v>12683.7183</v>
      </c>
    </row>
    <row r="15" customFormat="false" ht="15" hidden="false" customHeight="false" outlineLevel="0" collapsed="false">
      <c r="E15" s="21" t="n">
        <f aca="false">Settings!D11</f>
        <v>46204</v>
      </c>
      <c r="F15" s="22" t="n">
        <f aca="false">SUMPRODUCT((((Data!$C$2:$C$601=$C$5)+($C$5="All"))&gt;0)*(Data!$J$2:$J$601=E15)*Data!$K$2:$K$601)</f>
        <v>40165.45</v>
      </c>
      <c r="G15" s="22" t="n">
        <f aca="false">IF($C$5="All",Settings!E11,Settings!E11/4)</f>
        <v>36000</v>
      </c>
      <c r="H15" s="23" t="n">
        <f aca="false">F15-G15</f>
        <v>4165.45</v>
      </c>
      <c r="I15" s="24" t="n">
        <f aca="false">IF(G15=0,0,F15/G15)</f>
        <v>1.11570694444444</v>
      </c>
      <c r="J15" s="22" t="n">
        <f aca="false">SUMPRODUCT((((Data!$C$2:$C$601=$C$5)+($C$5="All"))&gt;0)*(Data!$J$2:$J$601=E15)*Data!$M$2:$M$601)</f>
        <v>12336.3259</v>
      </c>
    </row>
    <row r="16" customFormat="false" ht="15" hidden="false" customHeight="false" outlineLevel="0" collapsed="false">
      <c r="E16" s="21" t="n">
        <f aca="false">Settings!D12</f>
        <v>46235</v>
      </c>
      <c r="F16" s="22" t="n">
        <f aca="false">SUMPRODUCT((((Data!$C$2:$C$601=$C$5)+($C$5="All"))&gt;0)*(Data!$J$2:$J$601=E16)*Data!$K$2:$K$601)</f>
        <v>48071.45</v>
      </c>
      <c r="G16" s="22" t="n">
        <f aca="false">IF($C$5="All",Settings!E12,Settings!E12/4)</f>
        <v>38000</v>
      </c>
      <c r="H16" s="23" t="n">
        <f aca="false">F16-G16</f>
        <v>10071.45</v>
      </c>
      <c r="I16" s="24" t="n">
        <f aca="false">IF(G16=0,0,F16/G16)</f>
        <v>1.26503815789474</v>
      </c>
      <c r="J16" s="22" t="n">
        <f aca="false">SUMPRODUCT((((Data!$C$2:$C$601=$C$5)+($C$5="All"))&gt;0)*(Data!$J$2:$J$601=E16)*Data!$M$2:$M$601)</f>
        <v>14983.3476</v>
      </c>
    </row>
    <row r="17" customFormat="false" ht="15" hidden="false" customHeight="false" outlineLevel="0" collapsed="false">
      <c r="E17" s="21" t="n">
        <f aca="false">Settings!D13</f>
        <v>46266</v>
      </c>
      <c r="F17" s="22" t="n">
        <f aca="false">SUMPRODUCT((((Data!$C$2:$C$601=$C$5)+($C$5="All"))&gt;0)*(Data!$J$2:$J$601=E17)*Data!$K$2:$K$601)</f>
        <v>39279.43</v>
      </c>
      <c r="G17" s="22" t="n">
        <f aca="false">IF($C$5="All",Settings!E13,Settings!E13/4)</f>
        <v>40000</v>
      </c>
      <c r="H17" s="23" t="n">
        <f aca="false">F17-G17</f>
        <v>-720.57</v>
      </c>
      <c r="I17" s="24" t="n">
        <f aca="false">IF(G17=0,0,F17/G17)</f>
        <v>0.98198575</v>
      </c>
      <c r="J17" s="22" t="n">
        <f aca="false">SUMPRODUCT((((Data!$C$2:$C$601=$C$5)+($C$5="All"))&gt;0)*(Data!$J$2:$J$601=E17)*Data!$M$2:$M$601)</f>
        <v>11961.2564</v>
      </c>
    </row>
    <row r="18" customFormat="false" ht="15" hidden="false" customHeight="false" outlineLevel="0" collapsed="false">
      <c r="E18" s="21" t="n">
        <f aca="false">Settings!D14</f>
        <v>46296</v>
      </c>
      <c r="F18" s="22" t="n">
        <f aca="false">SUMPRODUCT((((Data!$C$2:$C$601=$C$5)+($C$5="All"))&gt;0)*(Data!$J$2:$J$601=E18)*Data!$K$2:$K$601)</f>
        <v>37259.99</v>
      </c>
      <c r="G18" s="22" t="n">
        <f aca="false">IF($C$5="All",Settings!E14,Settings!E14/4)</f>
        <v>42000</v>
      </c>
      <c r="H18" s="23" t="n">
        <f aca="false">F18-G18</f>
        <v>-4740.01</v>
      </c>
      <c r="I18" s="24" t="n">
        <f aca="false">IF(G18=0,0,F18/G18)</f>
        <v>0.887142619047619</v>
      </c>
      <c r="J18" s="22" t="n">
        <f aca="false">SUMPRODUCT((((Data!$C$2:$C$601=$C$5)+($C$5="All"))&gt;0)*(Data!$J$2:$J$601=E18)*Data!$M$2:$M$601)</f>
        <v>11283.7574</v>
      </c>
    </row>
    <row r="19" customFormat="false" ht="15" hidden="false" customHeight="false" outlineLevel="0" collapsed="false">
      <c r="E19" s="21" t="n">
        <f aca="false">Settings!D15</f>
        <v>46327</v>
      </c>
      <c r="F19" s="22" t="n">
        <f aca="false">SUMPRODUCT((((Data!$C$2:$C$601=$C$5)+($C$5="All"))&gt;0)*(Data!$J$2:$J$601=E19)*Data!$K$2:$K$601)</f>
        <v>30872.16</v>
      </c>
      <c r="G19" s="22" t="n">
        <f aca="false">IF($C$5="All",Settings!E15,Settings!E15/4)</f>
        <v>44000</v>
      </c>
      <c r="H19" s="23" t="n">
        <f aca="false">F19-G19</f>
        <v>-13127.84</v>
      </c>
      <c r="I19" s="24" t="n">
        <f aca="false">IF(G19=0,0,F19/G19)</f>
        <v>0.70164</v>
      </c>
      <c r="J19" s="22" t="n">
        <f aca="false">SUMPRODUCT((((Data!$C$2:$C$601=$C$5)+($C$5="All"))&gt;0)*(Data!$J$2:$J$601=E19)*Data!$M$2:$M$601)</f>
        <v>9755.3204</v>
      </c>
    </row>
    <row r="20" customFormat="false" ht="15" hidden="false" customHeight="false" outlineLevel="0" collapsed="false">
      <c r="E20" s="21" t="n">
        <f aca="false">Settings!D16</f>
        <v>46357</v>
      </c>
      <c r="F20" s="22" t="n">
        <f aca="false">SUMPRODUCT((((Data!$C$2:$C$601=$C$5)+($C$5="All"))&gt;0)*(Data!$J$2:$J$601=E20)*Data!$K$2:$K$601)</f>
        <v>53267.1</v>
      </c>
      <c r="G20" s="22" t="n">
        <f aca="false">IF($C$5="All",Settings!E16,Settings!E16/4)</f>
        <v>46000</v>
      </c>
      <c r="H20" s="23" t="n">
        <f aca="false">F20-G20</f>
        <v>7267.1</v>
      </c>
      <c r="I20" s="24" t="n">
        <f aca="false">IF(G20=0,0,F20/G20)</f>
        <v>1.15798043478261</v>
      </c>
      <c r="J20" s="22" t="n">
        <f aca="false">SUMPRODUCT((((Data!$C$2:$C$601=$C$5)+($C$5="All"))&gt;0)*(Data!$J$2:$J$601=E20)*Data!$M$2:$M$601)</f>
        <v>17056.9638</v>
      </c>
    </row>
    <row r="21" customFormat="false" ht="15" hidden="false" customHeight="false" outlineLevel="0" collapsed="false">
      <c r="E21" s="3" t="s">
        <v>659</v>
      </c>
      <c r="F21" s="28" t="n">
        <f aca="false">SUM(F9:F20)</f>
        <v>497188.43</v>
      </c>
      <c r="G21" s="28" t="n">
        <f aca="false">SUM(G9:G20)</f>
        <v>492000</v>
      </c>
      <c r="H21" s="29" t="n">
        <f aca="false">SUM(H9:H20)</f>
        <v>5188.43</v>
      </c>
      <c r="I21" s="30" t="n">
        <f aca="false">IF(G21=0,0,F21/G21)</f>
        <v>1.01054558943089</v>
      </c>
      <c r="J21" s="28" t="n">
        <f aca="false">SUM(J9:J20)</f>
        <v>154231.0743</v>
      </c>
    </row>
    <row r="22" customFormat="false" ht="15" hidden="false" customHeight="false" outlineLevel="0" collapsed="false">
      <c r="E22" s="31" t="s">
        <v>660</v>
      </c>
    </row>
    <row r="24" customFormat="false" ht="16.15" hidden="false" customHeight="false" outlineLevel="0" collapsed="false">
      <c r="B24" s="16" t="s">
        <v>661</v>
      </c>
      <c r="F24" s="16" t="s">
        <v>662</v>
      </c>
    </row>
    <row r="25" customFormat="false" ht="15" hidden="false" customHeight="false" outlineLevel="0" collapsed="false">
      <c r="A25" s="32"/>
      <c r="B25" s="4" t="s">
        <v>13</v>
      </c>
      <c r="C25" s="4" t="s">
        <v>19</v>
      </c>
      <c r="D25" s="4" t="s">
        <v>663</v>
      </c>
      <c r="F25" s="33" t="s">
        <v>664</v>
      </c>
      <c r="G25" s="33" t="s">
        <v>11</v>
      </c>
      <c r="H25" s="33" t="s">
        <v>19</v>
      </c>
      <c r="I25" s="33" t="s">
        <v>665</v>
      </c>
    </row>
    <row r="26" customFormat="false" ht="15" hidden="false" customHeight="false" outlineLevel="0" collapsed="false">
      <c r="B26" s="2" t="s">
        <v>28</v>
      </c>
      <c r="C26" s="34" t="n">
        <f aca="false">SUMPRODUCT((((Data!$C$2:$C$601=$C$5)+($C$5="All"))&gt;0)*(Data!$E$2:$E$601=B26)*Data!$K$2:$K$601)</f>
        <v>25962.59</v>
      </c>
      <c r="D26" s="35" t="n">
        <f aca="false">IF($C$8=0,0,C26/$C$8)</f>
        <v>0.0522188137000694</v>
      </c>
      <c r="F26" s="2" t="s">
        <v>61</v>
      </c>
      <c r="G26" s="2" t="s">
        <v>23</v>
      </c>
      <c r="H26" s="34" t="n">
        <f aca="false">SUMPRODUCT((((Data!$C$2:$C$601=$C$5)+($C$5="All"))&gt;0)*(Data!$D$2:$D$601=F26)*Data!$K$2:$K$601)</f>
        <v>76671.08</v>
      </c>
      <c r="I26" s="2" t="n">
        <f aca="false">IF(H26=0,"-",RANK(H26,$H$26:$H$31))</f>
        <v>4</v>
      </c>
    </row>
    <row r="27" customFormat="false" ht="15" hidden="false" customHeight="false" outlineLevel="0" collapsed="false">
      <c r="B27" s="2" t="s">
        <v>32</v>
      </c>
      <c r="C27" s="34" t="n">
        <f aca="false">SUMPRODUCT((((Data!$C$2:$C$601=$C$5)+($C$5="All"))&gt;0)*(Data!$E$2:$E$601=B27)*Data!$K$2:$K$601)</f>
        <v>229392.71</v>
      </c>
      <c r="D27" s="35" t="n">
        <f aca="false">IF($C$8=0,0,C27/$C$8)</f>
        <v>0.461379823339815</v>
      </c>
      <c r="F27" s="2" t="s">
        <v>24</v>
      </c>
      <c r="G27" s="2" t="s">
        <v>23</v>
      </c>
      <c r="H27" s="34" t="n">
        <f aca="false">SUMPRODUCT((((Data!$C$2:$C$601=$C$5)+($C$5="All"))&gt;0)*(Data!$D$2:$D$601=F27)*Data!$K$2:$K$601)</f>
        <v>78954.69</v>
      </c>
      <c r="I27" s="2" t="n">
        <f aca="false">IF(H27=0,"-",RANK(H27,$H$26:$H$31))</f>
        <v>3</v>
      </c>
    </row>
    <row r="28" customFormat="false" ht="15" hidden="false" customHeight="false" outlineLevel="0" collapsed="false">
      <c r="B28" s="2" t="s">
        <v>34</v>
      </c>
      <c r="C28" s="34" t="n">
        <f aca="false">SUMPRODUCT((((Data!$C$2:$C$601=$C$5)+($C$5="All"))&gt;0)*(Data!$E$2:$E$601=B28)*Data!$K$2:$K$601)</f>
        <v>83390.48</v>
      </c>
      <c r="D28" s="35" t="n">
        <f aca="false">IF($C$8=0,0,C28/$C$8)</f>
        <v>0.167724096073595</v>
      </c>
      <c r="F28" s="2" t="s">
        <v>57</v>
      </c>
      <c r="G28" s="2" t="s">
        <v>41</v>
      </c>
      <c r="H28" s="34" t="n">
        <f aca="false">SUMPRODUCT((((Data!$C$2:$C$601=$C$5)+($C$5="All"))&gt;0)*(Data!$D$2:$D$601=F28)*Data!$K$2:$K$601)</f>
        <v>61518.58</v>
      </c>
      <c r="I28" s="2" t="n">
        <f aca="false">IF(H28=0,"-",RANK(H28,$H$26:$H$31))</f>
        <v>5</v>
      </c>
    </row>
    <row r="29" customFormat="false" ht="15" hidden="false" customHeight="false" outlineLevel="0" collapsed="false">
      <c r="B29" s="2" t="s">
        <v>39</v>
      </c>
      <c r="C29" s="34" t="n">
        <f aca="false">SUMPRODUCT((((Data!$C$2:$C$601=$C$5)+($C$5="All"))&gt;0)*(Data!$E$2:$E$601=B29)*Data!$K$2:$K$601)</f>
        <v>113385.62</v>
      </c>
      <c r="D29" s="35" t="n">
        <f aca="false">IF($C$8=0,0,C29/$C$8)</f>
        <v>0.228053617418249</v>
      </c>
      <c r="F29" s="2" t="s">
        <v>42</v>
      </c>
      <c r="G29" s="2" t="s">
        <v>41</v>
      </c>
      <c r="H29" s="34" t="n">
        <f aca="false">SUMPRODUCT((((Data!$C$2:$C$601=$C$5)+($C$5="All"))&gt;0)*(Data!$D$2:$D$601=F29)*Data!$K$2:$K$601)</f>
        <v>54988.88</v>
      </c>
      <c r="I29" s="2" t="n">
        <f aca="false">IF(H29=0,"-",RANK(H29,$H$26:$H$31))</f>
        <v>6</v>
      </c>
    </row>
    <row r="30" customFormat="false" ht="15" hidden="false" customHeight="false" outlineLevel="0" collapsed="false">
      <c r="B30" s="2" t="s">
        <v>25</v>
      </c>
      <c r="C30" s="34" t="n">
        <f aca="false">SUMPRODUCT((((Data!$C$2:$C$601=$C$5)+($C$5="All"))&gt;0)*(Data!$E$2:$E$601=B30)*Data!$K$2:$K$601)</f>
        <v>45057.03</v>
      </c>
      <c r="D30" s="35" t="n">
        <f aca="false">IF($C$8=0,0,C30/$C$8)</f>
        <v>0.090623649468271</v>
      </c>
      <c r="F30" s="2" t="s">
        <v>31</v>
      </c>
      <c r="G30" s="2" t="s">
        <v>30</v>
      </c>
      <c r="H30" s="34" t="n">
        <f aca="false">SUMPRODUCT((((Data!$C$2:$C$601=$C$5)+($C$5="All"))&gt;0)*(Data!$D$2:$D$601=F30)*Data!$K$2:$K$601)</f>
        <v>116297.95</v>
      </c>
      <c r="I30" s="2" t="n">
        <f aca="false">IF(H30=0,"-",RANK(H30,$H$26:$H$31))</f>
        <v>1</v>
      </c>
    </row>
    <row r="31" customFormat="false" ht="15" hidden="false" customHeight="false" outlineLevel="0" collapsed="false">
      <c r="F31" s="2" t="s">
        <v>37</v>
      </c>
      <c r="G31" s="2" t="s">
        <v>36</v>
      </c>
      <c r="H31" s="34" t="n">
        <f aca="false">SUMPRODUCT((((Data!$C$2:$C$601=$C$5)+($C$5="All"))&gt;0)*(Data!$D$2:$D$601=F31)*Data!$K$2:$K$601)</f>
        <v>108757.25</v>
      </c>
      <c r="I31" s="2" t="n">
        <f aca="false">IF(H31=0,"-",RANK(H31,$H$26:$H$31))</f>
        <v>2</v>
      </c>
    </row>
  </sheetData>
  <conditionalFormatting sqref="I9:I20">
    <cfRule type="dataBar" priority="2">
      <dataBar showValue="1" minLength="10" maxLength="90">
        <cfvo type="num" val="0"/>
        <cfvo type="num" val="1.5"/>
        <color rgb="FF18794E"/>
      </dataBar>
      <extLst>
        <ext xmlns:x14="http://schemas.microsoft.com/office/spreadsheetml/2009/9/main" uri="{B025F937-C7B1-47D3-B67F-A62EFF666E3E}">
          <x14:id>{A71E9343-5FDF-409F-8B5E-6CEEF39A352A}</x14:id>
        </ext>
      </extLst>
    </cfRule>
  </conditionalFormatting>
  <conditionalFormatting sqref="H26:H31">
    <cfRule type="dataBar" priority="3">
      <dataBar showValue="1" minLength="10" maxLength="90">
        <cfvo type="min" val="0"/>
        <cfvo type="max" val="0"/>
        <color rgb="FF2457C5"/>
      </dataBar>
      <extLst>
        <ext xmlns:x14="http://schemas.microsoft.com/office/spreadsheetml/2009/9/main" uri="{B025F937-C7B1-47D3-B67F-A62EFF666E3E}">
          <x14:id>{D4D5F2B9-2FDC-45D0-8617-C0EAA3161642}</x14:id>
        </ext>
      </extLst>
    </cfRule>
  </conditionalFormatting>
  <dataValidations count="1">
    <dataValidation allowBlank="false" error="Choose All, North, South, East or West." errorStyle="stop" errorTitle="Region" operator="between" showDropDown="false" showErrorMessage="true" showInputMessage="false" sqref="C5" type="list">
      <formula1>"All,North,South,East,West"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71E9343-5FDF-409F-8B5E-6CEEF39A352A}">
            <x14:dataBar minLength="10" maxLength="90" axisPosition="none" gradient="true">
              <x14:cfvo type="num">
                <xm:f>0</xm:f>
              </x14:cfvo>
              <x14:cfvo type="num">
                <xm:f>1.5</xm:f>
              </x14:cfvo>
              <x14:negativeFillColor rgb="FF18794E"/>
              <x14:axisColor rgb="FF000000"/>
            </x14:dataBar>
          </x14:cfRule>
          <xm:sqref>I9:I20</xm:sqref>
        </x14:conditionalFormatting>
        <x14:conditionalFormatting xmlns:xm="http://schemas.microsoft.com/office/excel/2006/main">
          <x14:cfRule type="dataBar" id="{D4D5F2B9-2FDC-45D0-8617-C0EAA3161642}">
            <x14:dataBar minLength="10" maxLength="90" axisPosition="none" gradient="true">
              <x14:cfvo type="min"/>
              <x14:cfvo type="max"/>
              <x14:negativeFillColor rgb="FF2457C5"/>
              <x14:axisColor rgb="FF000000"/>
            </x14:dataBar>
          </x14:cfRule>
          <xm:sqref>H26:H31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2026-10-03T02:38:07Z</dcterms:created>
  <dc:creator>openpyxl</dc:creator>
  <dc:description/>
  <dc:language>en-US</dc:language>
  <cp:lastModifiedBy/>
  <dcterms:modified xsi:type="dcterms:W3CDTF">2026-10-03T02:38:08Z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